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5c0c2d337d71413/Documents/"/>
    </mc:Choice>
  </mc:AlternateContent>
  <xr:revisionPtr revIDLastSave="0" documentId="8_{AECDD705-C9B3-48BF-9EF5-2EA7101FB4BC}" xr6:coauthVersionLast="47" xr6:coauthVersionMax="47" xr10:uidLastSave="{00000000-0000-0000-0000-000000000000}"/>
  <bookViews>
    <workbookView xWindow="3795" yWindow="3795" windowWidth="28800" windowHeight="15345" tabRatio="500" activeTab="1" xr2:uid="{00000000-000D-0000-FFFF-FFFF00000000}"/>
  </bookViews>
  <sheets>
    <sheet name="Sheet1" sheetId="1" r:id="rId1"/>
    <sheet name="Sheet2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76" i="1" l="1"/>
  <c r="H71" i="1"/>
  <c r="H53" i="1"/>
  <c r="H40" i="1"/>
  <c r="H26" i="1"/>
  <c r="H14" i="1"/>
  <c r="F25" i="2"/>
  <c r="E25" i="2"/>
  <c r="E30" i="2" s="1"/>
  <c r="D25" i="2"/>
  <c r="C25" i="2"/>
  <c r="C30" i="2" s="1"/>
  <c r="H23" i="2"/>
  <c r="G23" i="2"/>
  <c r="G25" i="2" s="1"/>
  <c r="G30" i="2" s="1"/>
  <c r="F23" i="2"/>
  <c r="E23" i="2"/>
  <c r="D23" i="2"/>
  <c r="C23" i="2"/>
  <c r="H6" i="2"/>
  <c r="G6" i="2"/>
  <c r="F6" i="2"/>
  <c r="E6" i="2"/>
  <c r="D6" i="2"/>
  <c r="C6" i="2"/>
  <c r="G53" i="1"/>
  <c r="F53" i="1"/>
  <c r="E53" i="1"/>
  <c r="D53" i="1"/>
  <c r="C53" i="1"/>
  <c r="G14" i="1"/>
  <c r="F14" i="1"/>
  <c r="E14" i="1"/>
  <c r="D14" i="1"/>
  <c r="C14" i="1"/>
  <c r="C134" i="1" s="1"/>
  <c r="F134" i="1"/>
  <c r="E134" i="1"/>
  <c r="D134" i="1"/>
  <c r="F30" i="2"/>
  <c r="D30" i="2"/>
  <c r="G76" i="1"/>
  <c r="F76" i="1"/>
  <c r="E76" i="1"/>
  <c r="D76" i="1"/>
  <c r="C76" i="1"/>
  <c r="F131" i="1"/>
  <c r="F71" i="1"/>
  <c r="F40" i="1"/>
  <c r="F26" i="1"/>
  <c r="H131" i="1"/>
  <c r="G131" i="1"/>
  <c r="G71" i="1"/>
  <c r="G40" i="1"/>
  <c r="G26" i="1"/>
  <c r="C26" i="1"/>
  <c r="D26" i="1"/>
  <c r="E26" i="1"/>
  <c r="E71" i="1"/>
  <c r="E131" i="1"/>
  <c r="D131" i="1"/>
  <c r="C131" i="1"/>
  <c r="D71" i="1"/>
  <c r="C71" i="1"/>
  <c r="E40" i="1"/>
  <c r="D40" i="1"/>
  <c r="C40" i="1"/>
  <c r="G134" i="1" l="1"/>
  <c r="G31" i="2" s="1"/>
  <c r="G32" i="2" s="1"/>
  <c r="H25" i="2"/>
  <c r="H30" i="2" s="1"/>
  <c r="H134" i="1"/>
  <c r="H31" i="2" s="1"/>
  <c r="F31" i="2"/>
  <c r="F32" i="2" s="1"/>
  <c r="D31" i="2"/>
  <c r="D32" i="2" s="1"/>
  <c r="C31" i="2"/>
  <c r="C32" i="2" s="1"/>
  <c r="E31" i="2"/>
  <c r="E32" i="2" s="1"/>
  <c r="H32" i="2" l="1"/>
</calcChain>
</file>

<file path=xl/sharedStrings.xml><?xml version="1.0" encoding="utf-8"?>
<sst xmlns="http://schemas.openxmlformats.org/spreadsheetml/2006/main" count="186" uniqueCount="167">
  <si>
    <t>Sandgate PC: Expenditure</t>
  </si>
  <si>
    <t>Code</t>
  </si>
  <si>
    <t>Title</t>
  </si>
  <si>
    <t>Budget 22/23</t>
  </si>
  <si>
    <t>Budget 23/24</t>
  </si>
  <si>
    <t>AEP - Leased Lands-Big Projects</t>
  </si>
  <si>
    <t>MUGA</t>
  </si>
  <si>
    <t>New Signage</t>
  </si>
  <si>
    <t>Landscaping</t>
  </si>
  <si>
    <t>Granville Road Toilet Block and Kiosk</t>
  </si>
  <si>
    <t>New Furniture &amp; Equipment</t>
  </si>
  <si>
    <t>War Memorial</t>
  </si>
  <si>
    <t>Car Park &amp; Dog Run</t>
  </si>
  <si>
    <t>Land Transfers from FHDC</t>
  </si>
  <si>
    <t>CCTV Capital Cost</t>
  </si>
  <si>
    <t>CCTV Maintenance</t>
  </si>
  <si>
    <t>CCTV Utilities</t>
  </si>
  <si>
    <t>SUB TOTAL (1)</t>
  </si>
  <si>
    <t>LAM Granville Parade Toilets &amp; Kiosk</t>
  </si>
  <si>
    <t>Toilet Maintenance &amp; Checks</t>
  </si>
  <si>
    <t>Cleaning of Toilets</t>
  </si>
  <si>
    <t>Stock for Toilets</t>
  </si>
  <si>
    <t>Water  Business Stream</t>
  </si>
  <si>
    <t>Rates/Legal/Letting Costs</t>
  </si>
  <si>
    <t>Buildings Insurance FHDC</t>
  </si>
  <si>
    <t xml:space="preserve">Anti Social Behaviour Costs </t>
  </si>
  <si>
    <t>Granville Parade Electricity</t>
  </si>
  <si>
    <t>Kiosk Refurbishment</t>
  </si>
  <si>
    <t>Solar Panel Mobile Data</t>
  </si>
  <si>
    <t>SUB TOTAL (2)</t>
  </si>
  <si>
    <t>LAM Maintenance (Leased Lands)</t>
  </si>
  <si>
    <t>General Maintenance Annual Contract</t>
  </si>
  <si>
    <t>General Maintenance other</t>
  </si>
  <si>
    <t>Play &amp; Fitness Equipment</t>
  </si>
  <si>
    <t>Anti Social Behaviour Costs Sandgate Park</t>
  </si>
  <si>
    <t>Anti Social Behaviour Costs Fremantle Park</t>
  </si>
  <si>
    <t>Anti Social Behaviour Costs Seafront</t>
  </si>
  <si>
    <t>Annual Tree Inspection Reports</t>
  </si>
  <si>
    <t>Sandgate Park Caretaker</t>
  </si>
  <si>
    <t>SUB TOTAL (3)</t>
  </si>
  <si>
    <t>Library Running Costs</t>
  </si>
  <si>
    <t>Library - staff costs</t>
  </si>
  <si>
    <t>Handyman &amp; H&amp;S &amp; General Maintenance</t>
  </si>
  <si>
    <t>Misc</t>
  </si>
  <si>
    <t>Cleaning</t>
  </si>
  <si>
    <t>Minor Refurbishment Costs</t>
  </si>
  <si>
    <t>Library Gas</t>
  </si>
  <si>
    <t>Library Electricity</t>
  </si>
  <si>
    <t>Library Water</t>
  </si>
  <si>
    <t>Library Telephone</t>
  </si>
  <si>
    <t>Library Business Rates</t>
  </si>
  <si>
    <t>SUB TOTAL (4)</t>
  </si>
  <si>
    <t>Parish Council Costs</t>
  </si>
  <si>
    <t>Civic Expenses including Christmas Events</t>
  </si>
  <si>
    <t>Chairmans Allowance</t>
  </si>
  <si>
    <t>Staff Costs</t>
  </si>
  <si>
    <t>Newsletter</t>
  </si>
  <si>
    <t>Book fund</t>
  </si>
  <si>
    <t>Subscriptions</t>
  </si>
  <si>
    <t>Bank Charges</t>
  </si>
  <si>
    <t>Postage &amp; Stationary</t>
  </si>
  <si>
    <t>Audit &amp; Legal</t>
  </si>
  <si>
    <t>Insurances</t>
  </si>
  <si>
    <t>Training</t>
  </si>
  <si>
    <t>Hanging Baskets &amp; Memorial Troughs</t>
  </si>
  <si>
    <t>Elections</t>
  </si>
  <si>
    <t>Grants and Donations</t>
  </si>
  <si>
    <t>Office Equipment &amp; Furniture</t>
  </si>
  <si>
    <t>Safety &amp; Cleanliness</t>
  </si>
  <si>
    <t>Broadband &amp; Telephone</t>
  </si>
  <si>
    <t>Christmas Lights</t>
  </si>
  <si>
    <t>Community Events</t>
  </si>
  <si>
    <t>Street Furniture</t>
  </si>
  <si>
    <t>Vending Machine Supplies</t>
  </si>
  <si>
    <t>Craft Club &amp; Read &amp; Rhyme</t>
  </si>
  <si>
    <t>Sea Festival</t>
  </si>
  <si>
    <t>Storage Costs</t>
  </si>
  <si>
    <t>Environmental Improvements</t>
  </si>
  <si>
    <t>Leases and Licenses</t>
  </si>
  <si>
    <t>Business Support</t>
  </si>
  <si>
    <t>Seaside Award</t>
  </si>
  <si>
    <t>Contingency</t>
  </si>
  <si>
    <t>Sandgate Design Statement</t>
  </si>
  <si>
    <t>IT Support</t>
  </si>
  <si>
    <t>Dog Bag Dispenser Supplies</t>
  </si>
  <si>
    <t>Replacement Waste Bins</t>
  </si>
  <si>
    <t>Staff SLCC Membership Costs</t>
  </si>
  <si>
    <t>Scribe Annual Subscription Costs</t>
  </si>
  <si>
    <t>CCTV Annual KCC License Costs</t>
  </si>
  <si>
    <t xml:space="preserve">Library Alarm Annual Service </t>
  </si>
  <si>
    <t>SUB TOTAL (5)</t>
  </si>
  <si>
    <t>Loan Interest/Capital Repayments</t>
  </si>
  <si>
    <t>PWLB Loan Repayments</t>
  </si>
  <si>
    <t>SUB TOTAL (6)</t>
  </si>
  <si>
    <t>TOTAL EXPENDITURE</t>
  </si>
  <si>
    <t>Sandgate PC: Income</t>
  </si>
  <si>
    <t>Budget 24/25</t>
  </si>
  <si>
    <t>Precept</t>
  </si>
  <si>
    <t>Utility Charge Cross Payment from Boat House</t>
  </si>
  <si>
    <t>KCC re- charge property</t>
  </si>
  <si>
    <t>KCC re-charge non property</t>
  </si>
  <si>
    <t>Library Income</t>
  </si>
  <si>
    <t>From PWLB Reserve (to total £18568 less any interest earned)</t>
  </si>
  <si>
    <t>Total Income</t>
  </si>
  <si>
    <t>Sandgate PC: Overall</t>
  </si>
  <si>
    <t>Income (as above)</t>
  </si>
  <si>
    <t>Expenditure</t>
  </si>
  <si>
    <t>To General Reserve</t>
  </si>
  <si>
    <t>PWLB Solar Loan Repayments</t>
  </si>
  <si>
    <t>CCTV Mobile Data Costs</t>
  </si>
  <si>
    <t>CCTV ICO Registration Costs</t>
  </si>
  <si>
    <t>Web Hosting</t>
  </si>
  <si>
    <t>Budget 2024/25</t>
  </si>
  <si>
    <t>Replacement benches</t>
  </si>
  <si>
    <t>Staff refreshments</t>
  </si>
  <si>
    <t>Speedwatch Equipment Repairs</t>
  </si>
  <si>
    <t>Library refurbishment</t>
  </si>
  <si>
    <t>CCTV</t>
  </si>
  <si>
    <t>CCTV Lamppost Weight Tests</t>
  </si>
  <si>
    <t>CCTV KCC Annual Licence</t>
  </si>
  <si>
    <t>Playground refurbishments</t>
  </si>
  <si>
    <t>Library - insurance costs from FHDC</t>
  </si>
  <si>
    <t>Library alarm call outs</t>
  </si>
  <si>
    <t>Major projects fund</t>
  </si>
  <si>
    <t>Staff Payroll and Pension Service</t>
  </si>
  <si>
    <t>Defibrillator expenses</t>
  </si>
  <si>
    <t>Library alarm system</t>
  </si>
  <si>
    <t>Sandgate Park - Tree Damage</t>
  </si>
  <si>
    <t>The Boathouse Rent Payments</t>
  </si>
  <si>
    <t>PWLB Investment Interest Received</t>
  </si>
  <si>
    <t>Library being used as a Polling Station</t>
  </si>
  <si>
    <t>CIL</t>
  </si>
  <si>
    <t>Misc Income</t>
  </si>
  <si>
    <t>Sandgate Society Contribution</t>
  </si>
  <si>
    <t>SUB TOTAL (7)</t>
  </si>
  <si>
    <t>Leaseholder insurance</t>
  </si>
  <si>
    <t>Rent payable to FHDC</t>
  </si>
  <si>
    <t>Comments</t>
  </si>
  <si>
    <t>20 Is plenty Project</t>
  </si>
  <si>
    <t>Battery Point rewilding</t>
  </si>
  <si>
    <t>7 month actuals</t>
  </si>
  <si>
    <t>Donations (Bench)</t>
  </si>
  <si>
    <t>Budget 2025/26</t>
  </si>
  <si>
    <t xml:space="preserve">DRAFT budget 26/27 </t>
  </si>
  <si>
    <t>Budget 25/26</t>
  </si>
  <si>
    <t>DRAFT budget 26/27</t>
  </si>
  <si>
    <t xml:space="preserve"> last year was 7.92% Increase in Tax Base + 3% from SPC</t>
  </si>
  <si>
    <t>Increases to £9.5k from 22/3/2025. £10k from 22/3/2026</t>
  </si>
  <si>
    <t>Front door at some point in next two years</t>
  </si>
  <si>
    <t>TBA</t>
  </si>
  <si>
    <t>Table Tennis Table - Fremantle Park</t>
  </si>
  <si>
    <t>Remove</t>
  </si>
  <si>
    <t>check code use</t>
  </si>
  <si>
    <t>We asked Luke for any possible costs - no response?</t>
  </si>
  <si>
    <t>Calculate Theresa's cleaning costs. 7 months annualised on this code = £9.1k. Cleaning costs figures known so need to swich spend. Proposed</t>
  </si>
  <si>
    <t>budget is last years + 4.1%</t>
  </si>
  <si>
    <t>reduced watering and number of baskets</t>
  </si>
  <si>
    <t>Review</t>
  </si>
  <si>
    <t>Next due July 2028</t>
  </si>
  <si>
    <t>Amend to Annual Cleaning of Toilets</t>
  </si>
  <si>
    <t>Paying £313.00 per month</t>
  </si>
  <si>
    <t xml:space="preserve">No claims until August from Octopus - needs to be raised with them.  </t>
  </si>
  <si>
    <t>move into GM Other</t>
  </si>
  <si>
    <t xml:space="preserve">7 months annualised = £29074. wriggle  room </t>
  </si>
  <si>
    <t xml:space="preserve">Impact of Theresa adds £664 to YTD </t>
  </si>
  <si>
    <t>Bench + play surface if we can afford to do it fully - surface might have be done in 2027</t>
  </si>
  <si>
    <t>This year the tax base has decreased by 1.46%  +2.98% for SPC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</si>
</sst>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1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</font>
    <font>
      <sz val="11"/>
      <color theme="1"/>
      <name val="Calibri"/>
      <family val="2"/>
      <charset val="1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charset val="1"/>
    </font>
    <font>
      <sz val="11"/>
      <color rgb="FF00B0F0"/>
      <name val="Calibri"/>
      <family val="2"/>
      <charset val="1"/>
    </font>
    <font>
      <sz val="11"/>
      <color rgb="FFFF0000"/>
      <name val="Calibri"/>
      <family val="2"/>
    </font>
    <font>
      <b/>
      <sz val="11"/>
      <color theme="1"/>
      <name val="Calibri"/>
      <family val="2"/>
      <charset val="1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70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1" fillId="0" borderId="3" xfId="0" applyNumberFormat="1" applyFont="1" applyBorder="1" applyAlignment="1">
      <alignment vertical="top"/>
    </xf>
    <xf numFmtId="164" fontId="1" fillId="0" borderId="3" xfId="0" applyNumberFormat="1" applyFont="1" applyBorder="1" applyAlignment="1">
      <alignment horizontal="right"/>
    </xf>
    <xf numFmtId="164" fontId="0" fillId="0" borderId="3" xfId="0" applyNumberFormat="1" applyBorder="1"/>
    <xf numFmtId="164" fontId="2" fillId="0" borderId="0" xfId="0" applyNumberFormat="1" applyFont="1"/>
    <xf numFmtId="164" fontId="4" fillId="0" borderId="0" xfId="0" applyNumberFormat="1" applyFont="1"/>
    <xf numFmtId="164" fontId="10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10" fillId="0" borderId="0" xfId="0" applyNumberFormat="1" applyFont="1"/>
    <xf numFmtId="164" fontId="8" fillId="0" borderId="0" xfId="0" applyNumberFormat="1" applyFont="1"/>
    <xf numFmtId="164" fontId="1" fillId="0" borderId="3" xfId="0" applyNumberFormat="1" applyFont="1" applyBorder="1"/>
    <xf numFmtId="164" fontId="11" fillId="0" borderId="0" xfId="0" applyNumberFormat="1" applyFont="1" applyAlignment="1">
      <alignment horizontal="right"/>
    </xf>
    <xf numFmtId="44" fontId="0" fillId="0" borderId="0" xfId="1" applyFont="1"/>
    <xf numFmtId="44" fontId="0" fillId="0" borderId="0" xfId="1" applyFont="1" applyAlignment="1">
      <alignment vertical="top"/>
    </xf>
    <xf numFmtId="44" fontId="1" fillId="0" borderId="0" xfId="1" applyFont="1" applyBorder="1" applyAlignment="1">
      <alignment horizontal="right" vertical="top"/>
    </xf>
    <xf numFmtId="44" fontId="1" fillId="0" borderId="0" xfId="1" applyFont="1" applyBorder="1" applyAlignment="1">
      <alignment vertical="top"/>
    </xf>
    <xf numFmtId="44" fontId="5" fillId="0" borderId="0" xfId="1" applyFont="1"/>
    <xf numFmtId="44" fontId="0" fillId="0" borderId="0" xfId="1" applyFont="1" applyBorder="1" applyAlignment="1">
      <alignment vertical="top"/>
    </xf>
    <xf numFmtId="44" fontId="2" fillId="0" borderId="0" xfId="1" applyFont="1"/>
    <xf numFmtId="44" fontId="1" fillId="0" borderId="3" xfId="1" applyFont="1" applyBorder="1" applyAlignment="1">
      <alignment horizontal="right" vertical="top"/>
    </xf>
    <xf numFmtId="44" fontId="1" fillId="0" borderId="3" xfId="1" applyFont="1" applyBorder="1" applyAlignment="1">
      <alignment vertical="top"/>
    </xf>
    <xf numFmtId="44" fontId="0" fillId="0" borderId="3" xfId="1" applyFont="1" applyBorder="1"/>
    <xf numFmtId="44" fontId="4" fillId="0" borderId="0" xfId="1" applyFont="1" applyBorder="1"/>
    <xf numFmtId="44" fontId="3" fillId="0" borderId="0" xfId="1" applyFont="1" applyBorder="1" applyAlignment="1">
      <alignment vertical="top"/>
    </xf>
    <xf numFmtId="44" fontId="3" fillId="0" borderId="0" xfId="1" applyFont="1" applyBorder="1"/>
    <xf numFmtId="44" fontId="4" fillId="0" borderId="0" xfId="1" applyFont="1"/>
    <xf numFmtId="44" fontId="4" fillId="0" borderId="0" xfId="1" applyFont="1" applyBorder="1" applyAlignment="1">
      <alignment vertical="top"/>
    </xf>
    <xf numFmtId="44" fontId="0" fillId="0" borderId="1" xfId="1" applyFont="1" applyBorder="1"/>
    <xf numFmtId="44" fontId="4" fillId="0" borderId="0" xfId="1" applyFont="1" applyBorder="1" applyAlignment="1">
      <alignment horizontal="right"/>
    </xf>
    <xf numFmtId="44" fontId="10" fillId="0" borderId="0" xfId="1" applyFont="1" applyBorder="1" applyAlignment="1">
      <alignment vertical="top"/>
    </xf>
    <xf numFmtId="44" fontId="1" fillId="0" borderId="2" xfId="1" applyFont="1" applyBorder="1" applyAlignment="1">
      <alignment horizontal="right" vertical="top"/>
    </xf>
    <xf numFmtId="44" fontId="1" fillId="0" borderId="2" xfId="1" applyFont="1" applyBorder="1" applyAlignment="1">
      <alignment vertical="top"/>
    </xf>
    <xf numFmtId="44" fontId="1" fillId="0" borderId="2" xfId="1" applyFont="1" applyBorder="1"/>
    <xf numFmtId="44" fontId="0" fillId="0" borderId="0" xfId="1" applyFont="1" applyAlignment="1">
      <alignment horizontal="right"/>
    </xf>
    <xf numFmtId="44" fontId="5" fillId="0" borderId="0" xfId="1" applyFont="1" applyBorder="1" applyAlignment="1">
      <alignment horizontal="right" vertical="top"/>
    </xf>
    <xf numFmtId="44" fontId="0" fillId="0" borderId="0" xfId="1" applyFont="1" applyBorder="1" applyAlignment="1">
      <alignment horizontal="right"/>
    </xf>
    <xf numFmtId="44" fontId="1" fillId="0" borderId="3" xfId="1" applyFont="1" applyBorder="1" applyAlignment="1">
      <alignment horizontal="right"/>
    </xf>
    <xf numFmtId="44" fontId="1" fillId="0" borderId="0" xfId="1" applyFont="1" applyBorder="1" applyAlignment="1">
      <alignment horizontal="right"/>
    </xf>
    <xf numFmtId="44" fontId="3" fillId="0" borderId="0" xfId="1" applyFont="1" applyBorder="1" applyAlignment="1">
      <alignment horizontal="right"/>
    </xf>
    <xf numFmtId="44" fontId="2" fillId="0" borderId="0" xfId="1" applyFont="1" applyBorder="1" applyAlignment="1">
      <alignment horizontal="right"/>
    </xf>
    <xf numFmtId="44" fontId="6" fillId="0" borderId="0" xfId="1" applyFont="1" applyBorder="1" applyAlignment="1">
      <alignment horizontal="right"/>
    </xf>
    <xf numFmtId="44" fontId="12" fillId="0" borderId="0" xfId="1" applyFont="1" applyBorder="1" applyAlignment="1">
      <alignment horizontal="right"/>
    </xf>
    <xf numFmtId="44" fontId="10" fillId="0" borderId="0" xfId="1" applyFont="1" applyBorder="1" applyAlignment="1">
      <alignment horizontal="right"/>
    </xf>
    <xf numFmtId="0" fontId="5" fillId="0" borderId="0" xfId="1" applyNumberFormat="1" applyFont="1" applyAlignment="1">
      <alignment horizontal="right" vertical="top"/>
    </xf>
    <xf numFmtId="0" fontId="5" fillId="0" borderId="0" xfId="1" applyNumberFormat="1" applyFont="1" applyBorder="1" applyAlignment="1">
      <alignment horizontal="right" vertical="top"/>
    </xf>
    <xf numFmtId="0" fontId="5" fillId="0" borderId="3" xfId="1" applyNumberFormat="1" applyFont="1" applyBorder="1" applyAlignment="1">
      <alignment horizontal="right" vertical="top"/>
    </xf>
    <xf numFmtId="0" fontId="13" fillId="0" borderId="0" xfId="1" applyNumberFormat="1" applyFont="1" applyBorder="1" applyAlignment="1">
      <alignment horizontal="right" vertical="top"/>
    </xf>
    <xf numFmtId="0" fontId="13" fillId="0" borderId="0" xfId="1" applyNumberFormat="1" applyFont="1" applyBorder="1" applyAlignment="1">
      <alignment horizontal="right"/>
    </xf>
    <xf numFmtId="0" fontId="2" fillId="0" borderId="0" xfId="1" applyNumberFormat="1" applyFont="1" applyBorder="1" applyAlignment="1">
      <alignment horizontal="right" vertical="top"/>
    </xf>
    <xf numFmtId="0" fontId="5" fillId="0" borderId="2" xfId="1" applyNumberFormat="1" applyFont="1" applyBorder="1" applyAlignment="1">
      <alignment horizontal="right" vertical="top"/>
    </xf>
    <xf numFmtId="0" fontId="5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44" fontId="10" fillId="0" borderId="0" xfId="1" applyFont="1"/>
    <xf numFmtId="44" fontId="6" fillId="0" borderId="0" xfId="1" applyFont="1"/>
    <xf numFmtId="164" fontId="6" fillId="0" borderId="0" xfId="0" applyNumberFormat="1" applyFont="1"/>
    <xf numFmtId="44" fontId="1" fillId="0" borderId="0" xfId="1" applyFont="1" applyAlignment="1">
      <alignment horizontal="left" vertical="top"/>
    </xf>
  </cellXfs>
  <cellStyles count="2">
    <cellStyle name="Currency" xfId="1" builtinId="4"/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35"/>
  <sheetViews>
    <sheetView topLeftCell="A14" zoomScale="85" zoomScaleNormal="85" workbookViewId="0">
      <selection activeCell="H109" sqref="H109"/>
    </sheetView>
  </sheetViews>
  <sheetFormatPr defaultColWidth="8.7109375" defaultRowHeight="15" x14ac:dyDescent="0.25"/>
  <cols>
    <col min="1" max="1" width="9" style="59" bestFit="1" customWidth="1"/>
    <col min="2" max="2" width="39" style="21" customWidth="1"/>
    <col min="3" max="4" width="12.5703125" style="42" bestFit="1" customWidth="1"/>
    <col min="5" max="5" width="14.7109375" style="42" bestFit="1" customWidth="1"/>
    <col min="6" max="6" width="14.7109375" style="42" customWidth="1"/>
    <col min="7" max="7" width="14.140625" style="42" customWidth="1"/>
    <col min="8" max="8" width="20" style="42" customWidth="1"/>
    <col min="9" max="16384" width="8.7109375" style="21"/>
  </cols>
  <sheetData>
    <row r="1" spans="1:22" x14ac:dyDescent="0.25">
      <c r="A1" s="69" t="s">
        <v>0</v>
      </c>
      <c r="B1" s="69"/>
    </row>
    <row r="2" spans="1:22" x14ac:dyDescent="0.25">
      <c r="A2" s="52"/>
      <c r="B2" s="22"/>
    </row>
    <row r="3" spans="1:22" ht="20.25" customHeight="1" x14ac:dyDescent="0.25">
      <c r="A3" s="53" t="s">
        <v>1</v>
      </c>
      <c r="B3" s="24" t="s">
        <v>2</v>
      </c>
      <c r="C3" s="23" t="s">
        <v>3</v>
      </c>
      <c r="D3" s="23" t="s">
        <v>4</v>
      </c>
      <c r="E3" s="23" t="s">
        <v>112</v>
      </c>
      <c r="F3" s="23" t="s">
        <v>142</v>
      </c>
      <c r="G3" s="23" t="s">
        <v>140</v>
      </c>
      <c r="H3" s="43" t="s">
        <v>143</v>
      </c>
      <c r="M3" s="25" t="s">
        <v>137</v>
      </c>
      <c r="N3" s="25"/>
    </row>
    <row r="4" spans="1:22" x14ac:dyDescent="0.25">
      <c r="A4" s="53"/>
      <c r="B4" s="24" t="s">
        <v>5</v>
      </c>
      <c r="C4" s="44"/>
      <c r="D4" s="44"/>
      <c r="E4" s="44"/>
      <c r="F4" s="44"/>
      <c r="G4" s="44"/>
      <c r="H4" s="44"/>
    </row>
    <row r="5" spans="1:22" x14ac:dyDescent="0.25">
      <c r="A5" s="53">
        <v>45</v>
      </c>
      <c r="B5" s="26" t="s">
        <v>6</v>
      </c>
      <c r="C5" s="44"/>
      <c r="D5" s="44"/>
      <c r="E5" s="44"/>
      <c r="F5" s="44">
        <v>0</v>
      </c>
      <c r="G5" s="44">
        <v>0</v>
      </c>
      <c r="H5" s="37">
        <v>0</v>
      </c>
    </row>
    <row r="6" spans="1:22" x14ac:dyDescent="0.25">
      <c r="A6" s="53">
        <v>46</v>
      </c>
      <c r="B6" s="26" t="s">
        <v>7</v>
      </c>
      <c r="C6" s="44"/>
      <c r="D6" s="44"/>
      <c r="E6" s="44"/>
      <c r="F6" s="44">
        <v>100</v>
      </c>
      <c r="G6" s="44">
        <v>15</v>
      </c>
      <c r="H6" s="44">
        <v>250</v>
      </c>
    </row>
    <row r="7" spans="1:22" x14ac:dyDescent="0.25">
      <c r="A7" s="53">
        <v>47</v>
      </c>
      <c r="B7" s="26" t="s">
        <v>8</v>
      </c>
      <c r="C7" s="44"/>
      <c r="D7" s="44"/>
      <c r="E7" s="44"/>
      <c r="F7" s="44">
        <v>0</v>
      </c>
      <c r="G7" s="44">
        <v>0</v>
      </c>
      <c r="H7" s="37">
        <v>0</v>
      </c>
    </row>
    <row r="8" spans="1:22" x14ac:dyDescent="0.25">
      <c r="A8" s="53">
        <v>48</v>
      </c>
      <c r="B8" s="26" t="s">
        <v>9</v>
      </c>
      <c r="C8" s="44"/>
      <c r="D8" s="44"/>
      <c r="E8" s="44"/>
      <c r="F8" s="44">
        <v>0</v>
      </c>
      <c r="G8" s="44">
        <v>0</v>
      </c>
      <c r="H8" s="37">
        <v>0</v>
      </c>
      <c r="M8" s="67" t="s">
        <v>148</v>
      </c>
      <c r="N8" s="67"/>
      <c r="O8" s="67"/>
      <c r="P8" s="67"/>
      <c r="Q8" s="67"/>
    </row>
    <row r="9" spans="1:22" x14ac:dyDescent="0.25">
      <c r="A9" s="53">
        <v>49</v>
      </c>
      <c r="B9" s="26" t="s">
        <v>10</v>
      </c>
      <c r="C9" s="44"/>
      <c r="D9" s="44"/>
      <c r="E9" s="44"/>
      <c r="F9" s="44">
        <v>0</v>
      </c>
      <c r="G9" s="44">
        <v>0</v>
      </c>
      <c r="H9" s="37">
        <v>0</v>
      </c>
      <c r="M9" s="67"/>
      <c r="N9" s="67"/>
      <c r="O9" s="67"/>
      <c r="P9" s="67"/>
      <c r="Q9" s="67"/>
    </row>
    <row r="10" spans="1:22" x14ac:dyDescent="0.25">
      <c r="A10" s="53">
        <v>50</v>
      </c>
      <c r="B10" s="26" t="s">
        <v>11</v>
      </c>
      <c r="C10" s="44"/>
      <c r="D10" s="44"/>
      <c r="E10" s="44"/>
      <c r="F10" s="44">
        <v>0</v>
      </c>
      <c r="G10" s="44">
        <v>0</v>
      </c>
      <c r="H10" s="37">
        <v>0</v>
      </c>
    </row>
    <row r="11" spans="1:22" x14ac:dyDescent="0.25">
      <c r="A11" s="53">
        <v>51</v>
      </c>
      <c r="B11" s="26" t="s">
        <v>12</v>
      </c>
      <c r="C11" s="44"/>
      <c r="D11" s="44"/>
      <c r="E11" s="44"/>
      <c r="F11" s="44">
        <v>0</v>
      </c>
      <c r="G11" s="44">
        <v>0</v>
      </c>
      <c r="H11" s="37">
        <v>0</v>
      </c>
    </row>
    <row r="12" spans="1:22" x14ac:dyDescent="0.25">
      <c r="A12" s="53">
        <v>52</v>
      </c>
      <c r="B12" s="26" t="s">
        <v>13</v>
      </c>
      <c r="C12" s="44"/>
      <c r="D12" s="44"/>
      <c r="E12" s="44"/>
      <c r="F12" s="44">
        <v>0</v>
      </c>
      <c r="G12" s="44">
        <v>0</v>
      </c>
      <c r="H12" s="37">
        <v>0</v>
      </c>
      <c r="M12" s="27"/>
    </row>
    <row r="13" spans="1:22" x14ac:dyDescent="0.25">
      <c r="A13" s="53" t="s">
        <v>149</v>
      </c>
      <c r="B13" s="26" t="s">
        <v>150</v>
      </c>
      <c r="C13" s="44"/>
      <c r="D13" s="44"/>
      <c r="E13" s="44"/>
      <c r="F13" s="44"/>
      <c r="G13" s="44"/>
      <c r="H13" s="44">
        <v>5000</v>
      </c>
      <c r="M13" s="67" t="s">
        <v>165</v>
      </c>
      <c r="N13" s="67"/>
      <c r="O13" s="67"/>
      <c r="P13" s="67"/>
      <c r="Q13" s="67"/>
      <c r="R13" s="67"/>
      <c r="S13" s="67"/>
      <c r="T13" s="67"/>
      <c r="U13" s="67"/>
      <c r="V13" s="67"/>
    </row>
    <row r="14" spans="1:22" s="30" customFormat="1" x14ac:dyDescent="0.25">
      <c r="A14" s="54"/>
      <c r="B14" s="29" t="s">
        <v>17</v>
      </c>
      <c r="C14" s="45">
        <f>SUM(C5:C12)</f>
        <v>0</v>
      </c>
      <c r="D14" s="45">
        <f t="shared" ref="D14:G14" si="0">SUM(D5:D12)</f>
        <v>0</v>
      </c>
      <c r="E14" s="45">
        <f t="shared" si="0"/>
        <v>0</v>
      </c>
      <c r="F14" s="45">
        <f t="shared" si="0"/>
        <v>100</v>
      </c>
      <c r="G14" s="45">
        <f t="shared" si="0"/>
        <v>15</v>
      </c>
      <c r="H14" s="45">
        <f>SUM(H5:H13)</f>
        <v>5250</v>
      </c>
      <c r="J14" s="45"/>
    </row>
    <row r="15" spans="1:22" x14ac:dyDescent="0.25">
      <c r="A15" s="53"/>
      <c r="B15" s="24"/>
      <c r="C15" s="46"/>
      <c r="D15" s="46"/>
      <c r="E15" s="46"/>
      <c r="F15" s="46"/>
      <c r="G15" s="44"/>
      <c r="H15" s="44"/>
    </row>
    <row r="16" spans="1:22" x14ac:dyDescent="0.25">
      <c r="A16" s="53"/>
      <c r="B16" s="24" t="s">
        <v>117</v>
      </c>
      <c r="C16" s="46"/>
      <c r="D16" s="46"/>
      <c r="E16" s="46"/>
      <c r="F16" s="46"/>
      <c r="G16" s="44"/>
      <c r="H16" s="44"/>
    </row>
    <row r="17" spans="1:21" x14ac:dyDescent="0.25">
      <c r="A17" s="53">
        <v>53</v>
      </c>
      <c r="B17" s="26" t="s">
        <v>14</v>
      </c>
      <c r="C17" s="44"/>
      <c r="D17" s="44">
        <v>2200</v>
      </c>
      <c r="E17" s="44">
        <v>2200</v>
      </c>
      <c r="F17" s="44">
        <v>0</v>
      </c>
      <c r="G17" s="44">
        <v>0</v>
      </c>
      <c r="H17" s="44">
        <v>0</v>
      </c>
      <c r="M17" s="67" t="s">
        <v>153</v>
      </c>
      <c r="N17" s="67"/>
      <c r="O17" s="67"/>
      <c r="P17" s="67"/>
      <c r="Q17" s="67"/>
      <c r="R17" s="67"/>
      <c r="S17" s="67"/>
    </row>
    <row r="18" spans="1:21" x14ac:dyDescent="0.25">
      <c r="A18" s="53">
        <v>54</v>
      </c>
      <c r="B18" s="26" t="s">
        <v>15</v>
      </c>
      <c r="C18" s="44">
        <v>1800</v>
      </c>
      <c r="D18" s="44">
        <v>1800</v>
      </c>
      <c r="E18" s="44">
        <v>2200</v>
      </c>
      <c r="F18" s="44">
        <v>2266</v>
      </c>
      <c r="G18" s="44">
        <v>850</v>
      </c>
      <c r="H18" s="44">
        <v>2500</v>
      </c>
    </row>
    <row r="19" spans="1:21" x14ac:dyDescent="0.25">
      <c r="A19" s="53">
        <v>55</v>
      </c>
      <c r="B19" s="26" t="s">
        <v>16</v>
      </c>
      <c r="C19" s="44">
        <v>2400</v>
      </c>
      <c r="D19" s="44">
        <v>2400</v>
      </c>
      <c r="E19" s="44">
        <v>2600</v>
      </c>
      <c r="F19" s="37">
        <v>2700</v>
      </c>
      <c r="G19" s="44">
        <v>808.41</v>
      </c>
      <c r="H19" s="37">
        <v>2700</v>
      </c>
      <c r="I19" s="27"/>
      <c r="J19" s="27"/>
      <c r="K19" s="27"/>
      <c r="L19" s="27"/>
      <c r="M19" s="66"/>
      <c r="N19" s="27"/>
      <c r="O19" s="27"/>
      <c r="P19" s="27"/>
      <c r="Q19" s="27"/>
      <c r="R19" s="27"/>
    </row>
    <row r="20" spans="1:21" x14ac:dyDescent="0.25">
      <c r="A20" s="53">
        <v>83</v>
      </c>
      <c r="B20" s="32" t="s">
        <v>109</v>
      </c>
      <c r="C20" s="44"/>
      <c r="D20" s="44"/>
      <c r="E20" s="37">
        <v>850</v>
      </c>
      <c r="F20" s="44">
        <v>950</v>
      </c>
      <c r="G20" s="44">
        <v>531.5</v>
      </c>
      <c r="H20" s="44">
        <v>1000</v>
      </c>
    </row>
    <row r="21" spans="1:21" x14ac:dyDescent="0.25">
      <c r="A21" s="53">
        <v>87</v>
      </c>
      <c r="B21" s="32" t="s">
        <v>110</v>
      </c>
      <c r="C21" s="44"/>
      <c r="D21" s="44"/>
      <c r="E21" s="37">
        <v>50</v>
      </c>
      <c r="F21" s="37">
        <v>50</v>
      </c>
      <c r="G21" s="44">
        <v>0</v>
      </c>
      <c r="H21" s="37">
        <v>50</v>
      </c>
      <c r="M21" s="66"/>
    </row>
    <row r="22" spans="1:21" x14ac:dyDescent="0.25">
      <c r="A22" s="55">
        <v>109</v>
      </c>
      <c r="B22" s="32" t="s">
        <v>88</v>
      </c>
      <c r="C22" s="47">
        <v>150</v>
      </c>
      <c r="D22" s="47">
        <v>150</v>
      </c>
      <c r="E22" s="47">
        <v>150</v>
      </c>
      <c r="F22" s="47">
        <v>150</v>
      </c>
      <c r="G22" s="44">
        <v>0</v>
      </c>
      <c r="H22" s="47">
        <v>150</v>
      </c>
    </row>
    <row r="23" spans="1:21" x14ac:dyDescent="0.25">
      <c r="A23" s="55">
        <v>123</v>
      </c>
      <c r="B23" s="32" t="s">
        <v>118</v>
      </c>
      <c r="C23" s="47"/>
      <c r="D23" s="47"/>
      <c r="E23" s="47"/>
      <c r="F23" s="44">
        <v>0</v>
      </c>
      <c r="G23" s="44">
        <v>0</v>
      </c>
      <c r="H23" s="44">
        <v>0</v>
      </c>
      <c r="M23" s="67" t="s">
        <v>158</v>
      </c>
      <c r="N23" s="67"/>
    </row>
    <row r="24" spans="1:21" x14ac:dyDescent="0.25">
      <c r="A24" s="55">
        <v>124</v>
      </c>
      <c r="B24" s="32" t="s">
        <v>119</v>
      </c>
      <c r="C24" s="47"/>
      <c r="D24" s="47"/>
      <c r="E24" s="47"/>
      <c r="F24" s="44">
        <v>0</v>
      </c>
      <c r="G24" s="44"/>
      <c r="H24" s="44"/>
      <c r="M24" s="66" t="s">
        <v>151</v>
      </c>
    </row>
    <row r="25" spans="1:21" x14ac:dyDescent="0.25">
      <c r="A25" s="53"/>
      <c r="B25" s="26"/>
      <c r="C25" s="44"/>
      <c r="D25" s="44"/>
      <c r="E25" s="44"/>
      <c r="F25" s="44"/>
      <c r="G25" s="44"/>
      <c r="H25" s="44"/>
    </row>
    <row r="26" spans="1:21" s="30" customFormat="1" x14ac:dyDescent="0.25">
      <c r="A26" s="54"/>
      <c r="B26" s="29" t="s">
        <v>29</v>
      </c>
      <c r="C26" s="45">
        <f t="shared" ref="C26:H26" si="1">SUM(C17:C24)</f>
        <v>4350</v>
      </c>
      <c r="D26" s="45">
        <f t="shared" si="1"/>
        <v>6550</v>
      </c>
      <c r="E26" s="45">
        <f t="shared" si="1"/>
        <v>8050</v>
      </c>
      <c r="F26" s="45">
        <f t="shared" si="1"/>
        <v>6116</v>
      </c>
      <c r="G26" s="45">
        <f t="shared" si="1"/>
        <v>2189.91</v>
      </c>
      <c r="H26" s="45">
        <f t="shared" si="1"/>
        <v>6400</v>
      </c>
    </row>
    <row r="27" spans="1:21" x14ac:dyDescent="0.25">
      <c r="A27" s="53"/>
      <c r="B27" s="26"/>
      <c r="C27" s="44"/>
      <c r="D27" s="44"/>
      <c r="E27" s="44"/>
      <c r="F27" s="44"/>
      <c r="G27" s="44"/>
      <c r="H27" s="44"/>
    </row>
    <row r="28" spans="1:21" x14ac:dyDescent="0.25">
      <c r="A28" s="53"/>
      <c r="B28" s="24" t="s">
        <v>18</v>
      </c>
      <c r="C28" s="44"/>
      <c r="D28" s="44"/>
      <c r="E28" s="44"/>
      <c r="F28" s="44"/>
      <c r="G28" s="44"/>
      <c r="H28" s="44"/>
    </row>
    <row r="29" spans="1:21" x14ac:dyDescent="0.25">
      <c r="A29" s="53">
        <v>40</v>
      </c>
      <c r="B29" s="26" t="s">
        <v>19</v>
      </c>
      <c r="C29" s="44">
        <v>650</v>
      </c>
      <c r="D29" s="44">
        <v>1100</v>
      </c>
      <c r="E29" s="44">
        <v>500</v>
      </c>
      <c r="F29" s="44">
        <v>500</v>
      </c>
      <c r="G29" s="44">
        <v>3745.49</v>
      </c>
      <c r="H29" s="44">
        <v>1000</v>
      </c>
    </row>
    <row r="30" spans="1:21" x14ac:dyDescent="0.25">
      <c r="A30" s="53">
        <v>41</v>
      </c>
      <c r="B30" s="26" t="s">
        <v>20</v>
      </c>
      <c r="C30" s="44">
        <v>150</v>
      </c>
      <c r="D30" s="44">
        <v>200</v>
      </c>
      <c r="E30" s="44">
        <v>300</v>
      </c>
      <c r="F30" s="44">
        <v>300</v>
      </c>
      <c r="G30" s="44">
        <v>665.74</v>
      </c>
      <c r="H30" s="44">
        <v>550</v>
      </c>
      <c r="M30" s="66" t="s">
        <v>159</v>
      </c>
      <c r="N30" s="66"/>
      <c r="O30" s="66"/>
    </row>
    <row r="31" spans="1:21" x14ac:dyDescent="0.25">
      <c r="A31" s="53">
        <v>42</v>
      </c>
      <c r="B31" s="26" t="s">
        <v>21</v>
      </c>
      <c r="C31" s="44">
        <v>800</v>
      </c>
      <c r="D31" s="44">
        <v>800</v>
      </c>
      <c r="E31" s="44">
        <v>1500</v>
      </c>
      <c r="F31" s="44">
        <v>1500</v>
      </c>
      <c r="G31" s="44">
        <v>413.27</v>
      </c>
      <c r="H31" s="44">
        <v>1200</v>
      </c>
      <c r="M31" s="66"/>
      <c r="N31" s="66"/>
      <c r="O31" s="66"/>
    </row>
    <row r="32" spans="1:21" x14ac:dyDescent="0.25">
      <c r="A32" s="53">
        <v>43</v>
      </c>
      <c r="B32" s="26" t="s">
        <v>22</v>
      </c>
      <c r="C32" s="44">
        <v>6000</v>
      </c>
      <c r="D32" s="44">
        <v>5000</v>
      </c>
      <c r="E32" s="44">
        <v>1100</v>
      </c>
      <c r="F32" s="44">
        <v>1500</v>
      </c>
      <c r="G32" s="44">
        <v>2164.4299999999998</v>
      </c>
      <c r="H32" s="44">
        <v>3756</v>
      </c>
      <c r="M32" s="66" t="s">
        <v>160</v>
      </c>
      <c r="N32" s="66"/>
      <c r="O32" s="66"/>
      <c r="S32" s="27"/>
      <c r="T32" s="25"/>
      <c r="U32" s="25"/>
    </row>
    <row r="33" spans="1:22" x14ac:dyDescent="0.25">
      <c r="A33" s="53">
        <v>44</v>
      </c>
      <c r="B33" s="26" t="s">
        <v>23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M33" s="66"/>
      <c r="N33" s="66"/>
      <c r="O33" s="66"/>
    </row>
    <row r="34" spans="1:22" x14ac:dyDescent="0.25">
      <c r="A34" s="53">
        <v>86</v>
      </c>
      <c r="B34" s="26" t="s">
        <v>24</v>
      </c>
      <c r="C34" s="44"/>
      <c r="D34" s="44">
        <v>0</v>
      </c>
      <c r="E34" s="44">
        <v>100</v>
      </c>
      <c r="F34" s="44">
        <v>100</v>
      </c>
      <c r="G34" s="44">
        <v>102.59</v>
      </c>
      <c r="H34" s="44">
        <v>125</v>
      </c>
      <c r="M34" s="66"/>
      <c r="N34" s="66"/>
      <c r="O34" s="66"/>
    </row>
    <row r="35" spans="1:22" x14ac:dyDescent="0.25">
      <c r="A35" s="53">
        <v>88</v>
      </c>
      <c r="B35" s="26" t="s">
        <v>25</v>
      </c>
      <c r="C35" s="44">
        <v>500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M35" s="66"/>
      <c r="N35" s="66"/>
      <c r="O35" s="66"/>
    </row>
    <row r="36" spans="1:22" x14ac:dyDescent="0.25">
      <c r="A36" s="53">
        <v>89</v>
      </c>
      <c r="B36" s="26" t="s">
        <v>26</v>
      </c>
      <c r="C36" s="44">
        <v>0</v>
      </c>
      <c r="D36" s="44">
        <v>0</v>
      </c>
      <c r="E36" s="44">
        <v>2250</v>
      </c>
      <c r="F36" s="44">
        <v>2500</v>
      </c>
      <c r="G36" s="44">
        <v>964.43</v>
      </c>
      <c r="H36" s="44">
        <v>3000</v>
      </c>
      <c r="M36" s="66" t="s">
        <v>161</v>
      </c>
      <c r="N36" s="66"/>
      <c r="O36" s="66"/>
    </row>
    <row r="37" spans="1:22" x14ac:dyDescent="0.25">
      <c r="A37" s="53">
        <v>112</v>
      </c>
      <c r="B37" s="26" t="s">
        <v>27</v>
      </c>
      <c r="C37" s="44">
        <v>0</v>
      </c>
      <c r="D37" s="44">
        <v>0</v>
      </c>
      <c r="E37" s="44">
        <v>0</v>
      </c>
      <c r="F37" s="48"/>
      <c r="G37" s="44">
        <v>0</v>
      </c>
      <c r="H37" s="44">
        <v>0</v>
      </c>
      <c r="Q37" s="27"/>
      <c r="R37" s="27"/>
      <c r="S37" s="27"/>
      <c r="T37" s="27"/>
      <c r="U37" s="27"/>
      <c r="V37" s="27"/>
    </row>
    <row r="38" spans="1:22" x14ac:dyDescent="0.25">
      <c r="A38" s="55">
        <v>117</v>
      </c>
      <c r="B38" s="32" t="s">
        <v>28</v>
      </c>
      <c r="C38" s="47"/>
      <c r="D38" s="47"/>
      <c r="E38" s="47">
        <v>240</v>
      </c>
      <c r="F38" s="44">
        <v>240</v>
      </c>
      <c r="G38" s="44">
        <v>0</v>
      </c>
      <c r="H38" s="44">
        <v>300</v>
      </c>
    </row>
    <row r="39" spans="1:22" x14ac:dyDescent="0.25">
      <c r="A39" s="53"/>
      <c r="B39" s="26"/>
      <c r="C39" s="44"/>
      <c r="D39" s="46"/>
      <c r="E39" s="44"/>
      <c r="F39" s="44"/>
      <c r="G39" s="44"/>
      <c r="H39" s="44"/>
    </row>
    <row r="40" spans="1:22" s="30" customFormat="1" x14ac:dyDescent="0.25">
      <c r="A40" s="54"/>
      <c r="B40" s="29" t="s">
        <v>39</v>
      </c>
      <c r="C40" s="45">
        <f t="shared" ref="C40:H40" si="2">SUM(C29:C39)</f>
        <v>8100</v>
      </c>
      <c r="D40" s="45">
        <f t="shared" si="2"/>
        <v>7100</v>
      </c>
      <c r="E40" s="45">
        <f t="shared" si="2"/>
        <v>5990</v>
      </c>
      <c r="F40" s="45">
        <f t="shared" si="2"/>
        <v>6640</v>
      </c>
      <c r="G40" s="45">
        <f t="shared" si="2"/>
        <v>8055.9500000000007</v>
      </c>
      <c r="H40" s="45">
        <f t="shared" si="2"/>
        <v>9931</v>
      </c>
    </row>
    <row r="41" spans="1:22" x14ac:dyDescent="0.25">
      <c r="A41" s="53"/>
      <c r="B41" s="26"/>
      <c r="C41" s="44"/>
      <c r="D41" s="44"/>
      <c r="E41" s="44"/>
      <c r="F41" s="44"/>
      <c r="G41" s="44"/>
      <c r="H41" s="44"/>
    </row>
    <row r="42" spans="1:22" x14ac:dyDescent="0.25">
      <c r="A42" s="53"/>
      <c r="B42" s="24" t="s">
        <v>30</v>
      </c>
      <c r="C42" s="44"/>
      <c r="D42" s="44"/>
      <c r="E42" s="44"/>
      <c r="F42" s="44"/>
      <c r="G42" s="44"/>
      <c r="H42" s="44"/>
    </row>
    <row r="43" spans="1:22" x14ac:dyDescent="0.25">
      <c r="A43" s="53">
        <v>37</v>
      </c>
      <c r="B43" s="26" t="s">
        <v>31</v>
      </c>
      <c r="C43" s="44">
        <v>11000</v>
      </c>
      <c r="D43" s="44">
        <v>11000</v>
      </c>
      <c r="E43" s="44">
        <v>12000</v>
      </c>
      <c r="F43" s="44">
        <v>12000</v>
      </c>
      <c r="G43" s="44">
        <v>6270.88</v>
      </c>
      <c r="H43" s="44">
        <v>12500</v>
      </c>
    </row>
    <row r="44" spans="1:22" x14ac:dyDescent="0.25">
      <c r="A44" s="53">
        <v>38</v>
      </c>
      <c r="B44" s="26" t="s">
        <v>32</v>
      </c>
      <c r="C44" s="44">
        <v>4500</v>
      </c>
      <c r="D44" s="44">
        <v>6500</v>
      </c>
      <c r="E44" s="44">
        <v>6000</v>
      </c>
      <c r="F44" s="44">
        <v>7000</v>
      </c>
      <c r="G44" s="44">
        <v>3901.58</v>
      </c>
      <c r="H44" s="44">
        <v>7500</v>
      </c>
    </row>
    <row r="45" spans="1:22" x14ac:dyDescent="0.25">
      <c r="A45" s="53">
        <v>39</v>
      </c>
      <c r="B45" s="26" t="s">
        <v>33</v>
      </c>
      <c r="C45" s="44">
        <v>0</v>
      </c>
      <c r="D45" s="44">
        <v>7500</v>
      </c>
      <c r="E45" s="44">
        <v>0</v>
      </c>
      <c r="F45" s="44">
        <v>0</v>
      </c>
      <c r="G45" s="44">
        <v>1049.5999999999999</v>
      </c>
      <c r="H45" s="44">
        <v>0</v>
      </c>
      <c r="M45" s="66" t="s">
        <v>162</v>
      </c>
    </row>
    <row r="46" spans="1:22" x14ac:dyDescent="0.25">
      <c r="A46" s="53">
        <v>69</v>
      </c>
      <c r="B46" s="26" t="s">
        <v>34</v>
      </c>
      <c r="C46" s="44">
        <v>250</v>
      </c>
      <c r="D46" s="44">
        <v>500</v>
      </c>
      <c r="E46" s="44">
        <v>1500</v>
      </c>
      <c r="F46" s="44">
        <v>500</v>
      </c>
      <c r="G46" s="44">
        <v>0</v>
      </c>
      <c r="H46" s="44">
        <v>500</v>
      </c>
    </row>
    <row r="47" spans="1:22" x14ac:dyDescent="0.25">
      <c r="A47" s="53">
        <v>70</v>
      </c>
      <c r="B47" s="26" t="s">
        <v>35</v>
      </c>
      <c r="C47" s="44">
        <v>250</v>
      </c>
      <c r="D47" s="44">
        <v>500</v>
      </c>
      <c r="E47" s="44">
        <v>500</v>
      </c>
      <c r="F47" s="44">
        <v>500</v>
      </c>
      <c r="G47" s="44">
        <v>0</v>
      </c>
      <c r="H47" s="44">
        <v>500</v>
      </c>
    </row>
    <row r="48" spans="1:22" x14ac:dyDescent="0.25">
      <c r="A48" s="53">
        <v>71</v>
      </c>
      <c r="B48" s="26" t="s">
        <v>36</v>
      </c>
      <c r="C48" s="44">
        <v>250</v>
      </c>
      <c r="D48" s="44">
        <v>500</v>
      </c>
      <c r="E48" s="44">
        <v>250</v>
      </c>
      <c r="F48" s="44">
        <v>250</v>
      </c>
      <c r="G48" s="44">
        <v>0</v>
      </c>
      <c r="H48" s="44">
        <v>250</v>
      </c>
    </row>
    <row r="49" spans="1:36" x14ac:dyDescent="0.25">
      <c r="A49" s="53">
        <v>90</v>
      </c>
      <c r="B49" s="26" t="s">
        <v>37</v>
      </c>
      <c r="C49" s="44">
        <v>500</v>
      </c>
      <c r="D49" s="44">
        <v>500</v>
      </c>
      <c r="E49" s="44">
        <v>650</v>
      </c>
      <c r="F49" s="44">
        <v>750</v>
      </c>
      <c r="G49" s="44">
        <v>695</v>
      </c>
      <c r="H49" s="44">
        <v>750</v>
      </c>
    </row>
    <row r="50" spans="1:36" x14ac:dyDescent="0.25">
      <c r="A50" s="53">
        <v>91</v>
      </c>
      <c r="B50" s="26" t="s">
        <v>38</v>
      </c>
      <c r="C50" s="44">
        <v>3000</v>
      </c>
      <c r="D50" s="44">
        <v>3300</v>
      </c>
      <c r="E50" s="44">
        <v>4700</v>
      </c>
      <c r="F50" s="44">
        <v>4850</v>
      </c>
      <c r="G50" s="44">
        <v>2283.75</v>
      </c>
      <c r="H50" s="44">
        <v>5000</v>
      </c>
    </row>
    <row r="51" spans="1:36" x14ac:dyDescent="0.25">
      <c r="A51" s="55">
        <v>129</v>
      </c>
      <c r="B51" s="32" t="s">
        <v>120</v>
      </c>
      <c r="C51" s="49"/>
      <c r="D51" s="49"/>
      <c r="E51" s="49"/>
      <c r="F51" s="44">
        <v>0</v>
      </c>
      <c r="G51" s="44"/>
      <c r="H51" s="37">
        <v>0</v>
      </c>
    </row>
    <row r="52" spans="1:36" x14ac:dyDescent="0.25">
      <c r="A52" s="55">
        <v>131</v>
      </c>
      <c r="B52" s="32" t="s">
        <v>139</v>
      </c>
      <c r="C52" s="44"/>
      <c r="D52" s="44"/>
      <c r="E52" s="48"/>
      <c r="F52" s="37">
        <v>1000</v>
      </c>
      <c r="G52" s="50">
        <v>1000</v>
      </c>
      <c r="H52" s="37">
        <v>0</v>
      </c>
      <c r="I52" s="27"/>
      <c r="J52" s="27"/>
      <c r="K52" s="27"/>
      <c r="L52" s="27"/>
      <c r="M52" s="34"/>
      <c r="N52" s="34"/>
    </row>
    <row r="53" spans="1:36" s="30" customFormat="1" x14ac:dyDescent="0.25">
      <c r="A53" s="54"/>
      <c r="B53" s="29" t="s">
        <v>51</v>
      </c>
      <c r="C53" s="45">
        <f>SUM(C43:C52)</f>
        <v>19750</v>
      </c>
      <c r="D53" s="45">
        <f t="shared" ref="D53:H53" si="3">SUM(D43:D52)</f>
        <v>30300</v>
      </c>
      <c r="E53" s="45">
        <f t="shared" si="3"/>
        <v>25600</v>
      </c>
      <c r="F53" s="45">
        <f t="shared" si="3"/>
        <v>26850</v>
      </c>
      <c r="G53" s="45">
        <f t="shared" si="3"/>
        <v>15200.81</v>
      </c>
      <c r="H53" s="45">
        <f t="shared" si="3"/>
        <v>27000</v>
      </c>
    </row>
    <row r="54" spans="1:36" x14ac:dyDescent="0.25">
      <c r="A54" s="53"/>
      <c r="B54" s="24"/>
      <c r="C54" s="44"/>
      <c r="D54" s="44"/>
      <c r="E54" s="44"/>
      <c r="F54" s="44"/>
      <c r="G54" s="44"/>
      <c r="H54" s="44"/>
    </row>
    <row r="55" spans="1:36" x14ac:dyDescent="0.25">
      <c r="A55" s="53"/>
      <c r="B55" s="24" t="s">
        <v>40</v>
      </c>
      <c r="C55" s="44"/>
      <c r="D55" s="44"/>
      <c r="E55" s="44"/>
      <c r="F55" s="44"/>
      <c r="G55" s="44"/>
      <c r="H55" s="44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</row>
    <row r="56" spans="1:36" x14ac:dyDescent="0.25">
      <c r="A56" s="53">
        <v>5</v>
      </c>
      <c r="B56" s="26" t="s">
        <v>41</v>
      </c>
      <c r="C56" s="44">
        <v>5800</v>
      </c>
      <c r="D56" s="44">
        <v>6400</v>
      </c>
      <c r="E56" s="44">
        <v>6750</v>
      </c>
      <c r="F56" s="44">
        <v>7350</v>
      </c>
      <c r="G56" s="44">
        <v>5342.39</v>
      </c>
      <c r="H56" s="44">
        <v>8500</v>
      </c>
      <c r="M56" s="67" t="s">
        <v>154</v>
      </c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 t="s">
        <v>155</v>
      </c>
      <c r="AC56" s="67"/>
      <c r="AD56" s="67"/>
    </row>
    <row r="57" spans="1:36" x14ac:dyDescent="0.25">
      <c r="A57" s="53">
        <v>7</v>
      </c>
      <c r="B57" s="26" t="s">
        <v>135</v>
      </c>
      <c r="C57" s="44">
        <v>250</v>
      </c>
      <c r="D57" s="44">
        <v>0</v>
      </c>
      <c r="E57" s="44">
        <v>0</v>
      </c>
      <c r="F57" s="44">
        <v>0</v>
      </c>
      <c r="G57" s="44"/>
      <c r="H57" s="44">
        <v>0</v>
      </c>
      <c r="M57" s="27"/>
    </row>
    <row r="58" spans="1:36" x14ac:dyDescent="0.25">
      <c r="A58" s="53">
        <v>8</v>
      </c>
      <c r="B58" s="26" t="s">
        <v>136</v>
      </c>
      <c r="C58" s="44">
        <v>0</v>
      </c>
      <c r="D58" s="44">
        <v>500</v>
      </c>
      <c r="E58" s="44">
        <v>500</v>
      </c>
      <c r="F58" s="44">
        <v>500</v>
      </c>
      <c r="G58" s="44">
        <v>420</v>
      </c>
      <c r="H58" s="44">
        <v>500</v>
      </c>
    </row>
    <row r="59" spans="1:36" x14ac:dyDescent="0.25">
      <c r="A59" s="53">
        <v>9</v>
      </c>
      <c r="B59" s="26" t="s">
        <v>42</v>
      </c>
      <c r="C59" s="44">
        <v>800</v>
      </c>
      <c r="D59" s="44">
        <v>500</v>
      </c>
      <c r="E59" s="44">
        <v>850</v>
      </c>
      <c r="F59" s="44">
        <v>1100</v>
      </c>
      <c r="G59" s="44">
        <v>344.2</v>
      </c>
      <c r="H59" s="44">
        <v>1100</v>
      </c>
      <c r="M59" s="27"/>
      <c r="N59" s="27"/>
      <c r="O59" s="27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</row>
    <row r="60" spans="1:36" x14ac:dyDescent="0.25">
      <c r="A60" s="53">
        <v>10</v>
      </c>
      <c r="B60" s="26" t="s">
        <v>43</v>
      </c>
      <c r="C60" s="44">
        <v>500</v>
      </c>
      <c r="D60" s="44">
        <v>0</v>
      </c>
      <c r="E60" s="44">
        <v>100</v>
      </c>
      <c r="F60" s="44">
        <v>100</v>
      </c>
      <c r="G60" s="44">
        <v>96.57</v>
      </c>
      <c r="H60" s="44">
        <v>150</v>
      </c>
    </row>
    <row r="61" spans="1:36" x14ac:dyDescent="0.25">
      <c r="A61" s="53">
        <v>11</v>
      </c>
      <c r="B61" s="26" t="s">
        <v>44</v>
      </c>
      <c r="C61" s="44">
        <v>1500</v>
      </c>
      <c r="D61" s="44">
        <v>1700</v>
      </c>
      <c r="E61" s="44">
        <v>2000</v>
      </c>
      <c r="F61" s="44">
        <v>2250</v>
      </c>
      <c r="G61" s="44">
        <v>526.46</v>
      </c>
      <c r="H61" s="44">
        <v>2250</v>
      </c>
      <c r="M61" s="67" t="s">
        <v>164</v>
      </c>
    </row>
    <row r="62" spans="1:36" x14ac:dyDescent="0.25">
      <c r="A62" s="53">
        <v>12</v>
      </c>
      <c r="B62" s="26" t="s">
        <v>45</v>
      </c>
      <c r="C62" s="44">
        <v>0</v>
      </c>
      <c r="D62" s="44">
        <v>0</v>
      </c>
      <c r="E62" s="44">
        <v>250</v>
      </c>
      <c r="F62" s="44">
        <v>250</v>
      </c>
      <c r="G62" s="44">
        <v>110</v>
      </c>
      <c r="H62" s="44">
        <v>250</v>
      </c>
    </row>
    <row r="63" spans="1:36" x14ac:dyDescent="0.25">
      <c r="A63" s="53">
        <v>72</v>
      </c>
      <c r="B63" s="26" t="s">
        <v>46</v>
      </c>
      <c r="C63" s="44">
        <v>2000</v>
      </c>
      <c r="D63" s="44">
        <v>1500</v>
      </c>
      <c r="E63" s="44">
        <v>2000</v>
      </c>
      <c r="F63" s="44">
        <v>1750</v>
      </c>
      <c r="G63" s="44">
        <v>527.04</v>
      </c>
      <c r="H63" s="44">
        <v>1750</v>
      </c>
      <c r="M63" s="66"/>
    </row>
    <row r="64" spans="1:36" x14ac:dyDescent="0.25">
      <c r="A64" s="53">
        <v>73</v>
      </c>
      <c r="B64" s="26" t="s">
        <v>47</v>
      </c>
      <c r="C64" s="44">
        <v>2000</v>
      </c>
      <c r="D64" s="44">
        <v>1800</v>
      </c>
      <c r="E64" s="44">
        <v>1800</v>
      </c>
      <c r="F64" s="44">
        <v>2000</v>
      </c>
      <c r="G64" s="44">
        <v>803.37</v>
      </c>
      <c r="H64" s="44">
        <v>2000</v>
      </c>
      <c r="M64" s="66"/>
    </row>
    <row r="65" spans="1:17" x14ac:dyDescent="0.25">
      <c r="A65" s="53">
        <v>74</v>
      </c>
      <c r="B65" s="26" t="s">
        <v>48</v>
      </c>
      <c r="C65" s="44">
        <v>220</v>
      </c>
      <c r="D65" s="44">
        <v>250</v>
      </c>
      <c r="E65" s="44">
        <v>500</v>
      </c>
      <c r="F65" s="44">
        <v>275</v>
      </c>
      <c r="G65" s="44"/>
      <c r="H65" s="44">
        <v>500</v>
      </c>
      <c r="M65" s="66" t="s">
        <v>152</v>
      </c>
    </row>
    <row r="66" spans="1:17" x14ac:dyDescent="0.25">
      <c r="A66" s="53">
        <v>75</v>
      </c>
      <c r="B66" s="26" t="s">
        <v>49</v>
      </c>
      <c r="C66" s="44">
        <v>200</v>
      </c>
      <c r="D66" s="44">
        <v>220</v>
      </c>
      <c r="E66" s="44">
        <v>220</v>
      </c>
      <c r="F66" s="44">
        <v>250</v>
      </c>
      <c r="G66" s="44">
        <v>363.12</v>
      </c>
      <c r="H66" s="44">
        <v>650</v>
      </c>
      <c r="M66" s="34"/>
      <c r="N66" s="34"/>
      <c r="O66" s="34"/>
    </row>
    <row r="67" spans="1:17" x14ac:dyDescent="0.25">
      <c r="A67" s="53">
        <v>76</v>
      </c>
      <c r="B67" s="26" t="s">
        <v>50</v>
      </c>
      <c r="C67" s="44">
        <v>4000</v>
      </c>
      <c r="D67" s="44">
        <v>4000</v>
      </c>
      <c r="E67" s="44">
        <v>4000</v>
      </c>
      <c r="F67" s="47">
        <v>5100</v>
      </c>
      <c r="G67" s="44">
        <v>3617.25</v>
      </c>
      <c r="H67" s="47">
        <v>5250</v>
      </c>
      <c r="M67" s="34"/>
      <c r="N67" s="34"/>
      <c r="O67" s="34"/>
      <c r="P67" s="34"/>
      <c r="Q67" s="34"/>
    </row>
    <row r="68" spans="1:17" x14ac:dyDescent="0.25">
      <c r="A68" s="55">
        <v>104</v>
      </c>
      <c r="B68" s="35" t="s">
        <v>121</v>
      </c>
      <c r="C68" s="49"/>
      <c r="D68" s="49"/>
      <c r="E68" s="49"/>
      <c r="F68" s="47">
        <v>400</v>
      </c>
      <c r="G68" s="44">
        <v>300</v>
      </c>
      <c r="H68" s="47">
        <v>400</v>
      </c>
    </row>
    <row r="69" spans="1:17" x14ac:dyDescent="0.25">
      <c r="A69" s="55">
        <v>126</v>
      </c>
      <c r="B69" s="35" t="s">
        <v>122</v>
      </c>
      <c r="C69" s="49"/>
      <c r="D69" s="49"/>
      <c r="E69" s="49"/>
      <c r="F69" s="47">
        <v>100</v>
      </c>
      <c r="G69" s="44">
        <v>70</v>
      </c>
      <c r="H69" s="47">
        <v>210</v>
      </c>
    </row>
    <row r="70" spans="1:17" x14ac:dyDescent="0.25">
      <c r="A70" s="53"/>
      <c r="B70" s="26"/>
      <c r="C70" s="44"/>
      <c r="D70" s="46"/>
      <c r="E70" s="44"/>
      <c r="F70" s="44"/>
      <c r="G70" s="44"/>
      <c r="H70" s="44"/>
    </row>
    <row r="71" spans="1:17" s="30" customFormat="1" x14ac:dyDescent="0.25">
      <c r="A71" s="54"/>
      <c r="B71" s="29" t="s">
        <v>90</v>
      </c>
      <c r="C71" s="45">
        <f t="shared" ref="C71:H71" si="4">SUM(C56:C70)</f>
        <v>17270</v>
      </c>
      <c r="D71" s="45">
        <f t="shared" si="4"/>
        <v>16870</v>
      </c>
      <c r="E71" s="45">
        <f t="shared" si="4"/>
        <v>18970</v>
      </c>
      <c r="F71" s="45">
        <f t="shared" si="4"/>
        <v>21425</v>
      </c>
      <c r="G71" s="45">
        <f t="shared" si="4"/>
        <v>12520.4</v>
      </c>
      <c r="H71" s="45">
        <f t="shared" si="4"/>
        <v>23510</v>
      </c>
    </row>
    <row r="72" spans="1:17" x14ac:dyDescent="0.25">
      <c r="A72" s="53"/>
      <c r="B72" s="24"/>
      <c r="C72" s="46"/>
      <c r="D72" s="46"/>
      <c r="E72" s="46"/>
      <c r="F72" s="46"/>
      <c r="G72" s="46"/>
      <c r="H72" s="46"/>
    </row>
    <row r="73" spans="1:17" x14ac:dyDescent="0.25">
      <c r="A73" s="53"/>
      <c r="B73" s="24" t="s">
        <v>91</v>
      </c>
      <c r="C73" s="44"/>
      <c r="D73" s="44"/>
      <c r="E73" s="44"/>
      <c r="F73" s="44"/>
      <c r="G73" s="44"/>
      <c r="H73" s="44"/>
    </row>
    <row r="74" spans="1:17" x14ac:dyDescent="0.25">
      <c r="A74" s="53">
        <v>32</v>
      </c>
      <c r="B74" s="26" t="s">
        <v>92</v>
      </c>
      <c r="C74" s="44">
        <v>18568</v>
      </c>
      <c r="D74" s="44">
        <v>18568</v>
      </c>
      <c r="E74" s="44">
        <v>18568</v>
      </c>
      <c r="F74" s="44">
        <v>18568</v>
      </c>
      <c r="G74" s="44">
        <v>9284.8799999999992</v>
      </c>
      <c r="H74" s="44">
        <v>18568</v>
      </c>
    </row>
    <row r="75" spans="1:17" x14ac:dyDescent="0.25">
      <c r="A75" s="53"/>
      <c r="B75" s="26"/>
      <c r="C75" s="44"/>
      <c r="D75" s="44"/>
      <c r="E75" s="44"/>
      <c r="F75" s="44"/>
      <c r="G75" s="44"/>
      <c r="H75" s="44"/>
    </row>
    <row r="76" spans="1:17" s="30" customFormat="1" x14ac:dyDescent="0.25">
      <c r="A76" s="54"/>
      <c r="B76" s="29" t="s">
        <v>93</v>
      </c>
      <c r="C76" s="28">
        <f t="shared" ref="C76:H76" si="5">SUM(C74:C75)</f>
        <v>18568</v>
      </c>
      <c r="D76" s="28">
        <f t="shared" si="5"/>
        <v>18568</v>
      </c>
      <c r="E76" s="28">
        <f t="shared" si="5"/>
        <v>18568</v>
      </c>
      <c r="F76" s="28">
        <f t="shared" si="5"/>
        <v>18568</v>
      </c>
      <c r="G76" s="28">
        <f t="shared" si="5"/>
        <v>9284.8799999999992</v>
      </c>
      <c r="H76" s="28">
        <f t="shared" si="5"/>
        <v>18568</v>
      </c>
    </row>
    <row r="77" spans="1:17" x14ac:dyDescent="0.25">
      <c r="A77" s="53"/>
      <c r="B77" s="24"/>
      <c r="C77" s="46"/>
      <c r="D77" s="46"/>
      <c r="E77" s="46"/>
      <c r="F77" s="46"/>
      <c r="G77" s="46"/>
      <c r="H77" s="46"/>
    </row>
    <row r="78" spans="1:17" x14ac:dyDescent="0.25">
      <c r="A78" s="53"/>
      <c r="B78" s="26"/>
      <c r="C78" s="44"/>
      <c r="D78" s="44"/>
      <c r="E78" s="44"/>
      <c r="F78" s="44"/>
      <c r="G78" s="44"/>
      <c r="H78" s="44"/>
    </row>
    <row r="79" spans="1:17" x14ac:dyDescent="0.25">
      <c r="A79" s="53"/>
      <c r="B79" s="24" t="s">
        <v>52</v>
      </c>
      <c r="C79" s="44"/>
      <c r="D79" s="44"/>
      <c r="E79" s="44"/>
      <c r="F79" s="44"/>
      <c r="G79" s="44"/>
      <c r="H79" s="44"/>
    </row>
    <row r="80" spans="1:17" x14ac:dyDescent="0.25">
      <c r="A80" s="53">
        <v>1</v>
      </c>
      <c r="B80" s="26" t="s">
        <v>53</v>
      </c>
      <c r="C80" s="44">
        <v>500</v>
      </c>
      <c r="D80" s="44">
        <v>700</v>
      </c>
      <c r="E80" s="44">
        <v>700</v>
      </c>
      <c r="F80" s="44">
        <v>700</v>
      </c>
      <c r="G80" s="44">
        <v>0</v>
      </c>
      <c r="H80" s="44">
        <v>700</v>
      </c>
    </row>
    <row r="81" spans="1:13" x14ac:dyDescent="0.25">
      <c r="A81" s="53">
        <v>2</v>
      </c>
      <c r="B81" s="26" t="s">
        <v>54</v>
      </c>
      <c r="C81" s="44">
        <v>300</v>
      </c>
      <c r="D81" s="44">
        <v>200</v>
      </c>
      <c r="E81" s="44">
        <v>200</v>
      </c>
      <c r="F81" s="44">
        <v>200</v>
      </c>
      <c r="G81" s="44">
        <v>71.91</v>
      </c>
      <c r="H81" s="44">
        <v>200</v>
      </c>
    </row>
    <row r="82" spans="1:13" x14ac:dyDescent="0.25">
      <c r="A82" s="53">
        <v>3</v>
      </c>
      <c r="B82" s="26" t="s">
        <v>55</v>
      </c>
      <c r="C82" s="44">
        <v>25000</v>
      </c>
      <c r="D82" s="44">
        <v>27500</v>
      </c>
      <c r="E82" s="44">
        <v>29000</v>
      </c>
      <c r="F82" s="44">
        <v>32500</v>
      </c>
      <c r="G82" s="44">
        <v>16960.400000000001</v>
      </c>
      <c r="H82" s="44">
        <v>33500</v>
      </c>
      <c r="M82" s="67" t="s">
        <v>163</v>
      </c>
    </row>
    <row r="83" spans="1:13" x14ac:dyDescent="0.25">
      <c r="A83" s="53">
        <v>4</v>
      </c>
      <c r="B83" s="26" t="s">
        <v>56</v>
      </c>
      <c r="C83" s="44">
        <v>1000</v>
      </c>
      <c r="D83" s="44">
        <v>1000</v>
      </c>
      <c r="E83" s="44">
        <v>1000</v>
      </c>
      <c r="F83" s="44">
        <v>1000</v>
      </c>
      <c r="G83" s="44">
        <v>687.78</v>
      </c>
      <c r="H83" s="44">
        <v>1000</v>
      </c>
    </row>
    <row r="84" spans="1:13" x14ac:dyDescent="0.25">
      <c r="A84" s="53">
        <v>6</v>
      </c>
      <c r="B84" s="26" t="s">
        <v>57</v>
      </c>
      <c r="C84" s="44">
        <v>0</v>
      </c>
      <c r="D84" s="44">
        <v>0</v>
      </c>
      <c r="E84" s="44">
        <v>1000</v>
      </c>
      <c r="F84" s="44">
        <v>0</v>
      </c>
      <c r="G84" s="44">
        <v>0</v>
      </c>
      <c r="H84" s="44">
        <v>0</v>
      </c>
      <c r="M84" s="27"/>
    </row>
    <row r="85" spans="1:13" x14ac:dyDescent="0.25">
      <c r="A85" s="53">
        <v>13</v>
      </c>
      <c r="B85" s="26" t="s">
        <v>58</v>
      </c>
      <c r="C85" s="44">
        <v>1700</v>
      </c>
      <c r="D85" s="44">
        <v>1800</v>
      </c>
      <c r="E85" s="44">
        <v>2000</v>
      </c>
      <c r="F85" s="44">
        <v>2000</v>
      </c>
      <c r="G85" s="44">
        <v>2388.23</v>
      </c>
      <c r="H85" s="44">
        <v>2500</v>
      </c>
      <c r="M85" s="66"/>
    </row>
    <row r="86" spans="1:13" x14ac:dyDescent="0.25">
      <c r="A86" s="53">
        <v>14</v>
      </c>
      <c r="B86" s="26" t="s">
        <v>59</v>
      </c>
      <c r="C86" s="44">
        <v>0</v>
      </c>
      <c r="D86" s="44">
        <v>100</v>
      </c>
      <c r="E86" s="44">
        <v>100</v>
      </c>
      <c r="F86" s="44">
        <v>100</v>
      </c>
      <c r="G86" s="44">
        <v>43</v>
      </c>
      <c r="H86" s="44">
        <v>100</v>
      </c>
    </row>
    <row r="87" spans="1:13" x14ac:dyDescent="0.25">
      <c r="A87" s="53">
        <v>15</v>
      </c>
      <c r="B87" s="26" t="s">
        <v>60</v>
      </c>
      <c r="C87" s="44">
        <v>50</v>
      </c>
      <c r="D87" s="44">
        <v>50</v>
      </c>
      <c r="E87" s="44">
        <v>50</v>
      </c>
      <c r="F87" s="44">
        <v>50</v>
      </c>
      <c r="G87" s="44"/>
      <c r="H87" s="44">
        <v>100</v>
      </c>
      <c r="M87" s="67"/>
    </row>
    <row r="88" spans="1:13" x14ac:dyDescent="0.25">
      <c r="A88" s="53">
        <v>16</v>
      </c>
      <c r="B88" s="26" t="s">
        <v>61</v>
      </c>
      <c r="C88" s="44">
        <v>1600</v>
      </c>
      <c r="D88" s="44">
        <v>1000</v>
      </c>
      <c r="E88" s="44">
        <v>1000</v>
      </c>
      <c r="F88" s="44">
        <v>1000</v>
      </c>
      <c r="G88" s="44">
        <v>245</v>
      </c>
      <c r="H88" s="44">
        <v>1250</v>
      </c>
    </row>
    <row r="89" spans="1:13" x14ac:dyDescent="0.25">
      <c r="A89" s="53">
        <v>17</v>
      </c>
      <c r="B89" s="26" t="s">
        <v>62</v>
      </c>
      <c r="C89" s="44">
        <v>2500</v>
      </c>
      <c r="D89" s="44">
        <v>2700</v>
      </c>
      <c r="E89" s="44">
        <v>3000</v>
      </c>
      <c r="F89" s="44">
        <v>3000</v>
      </c>
      <c r="G89" s="44">
        <v>3093.25</v>
      </c>
      <c r="H89" s="44">
        <v>3250</v>
      </c>
      <c r="M89" s="66"/>
    </row>
    <row r="90" spans="1:13" x14ac:dyDescent="0.25">
      <c r="A90" s="53">
        <v>18</v>
      </c>
      <c r="B90" s="26" t="s">
        <v>63</v>
      </c>
      <c r="C90" s="44">
        <v>500</v>
      </c>
      <c r="D90" s="44">
        <v>500</v>
      </c>
      <c r="E90" s="44">
        <v>500</v>
      </c>
      <c r="F90" s="44">
        <v>250</v>
      </c>
      <c r="G90" s="44">
        <v>0</v>
      </c>
      <c r="H90" s="44">
        <v>150</v>
      </c>
    </row>
    <row r="91" spans="1:13" x14ac:dyDescent="0.25">
      <c r="A91" s="53">
        <v>19</v>
      </c>
      <c r="B91" s="26" t="s">
        <v>64</v>
      </c>
      <c r="C91" s="44">
        <v>5000</v>
      </c>
      <c r="D91" s="44">
        <v>7000</v>
      </c>
      <c r="E91" s="44">
        <v>7000</v>
      </c>
      <c r="F91" s="44">
        <v>7500</v>
      </c>
      <c r="G91" s="44">
        <v>540</v>
      </c>
      <c r="H91" s="44">
        <v>7500</v>
      </c>
      <c r="M91" s="67" t="s">
        <v>156</v>
      </c>
    </row>
    <row r="92" spans="1:13" x14ac:dyDescent="0.25">
      <c r="A92" s="53">
        <v>20</v>
      </c>
      <c r="B92" s="26" t="s">
        <v>65</v>
      </c>
      <c r="C92" s="44">
        <v>2000</v>
      </c>
      <c r="D92" s="44">
        <v>1200</v>
      </c>
      <c r="E92" s="44">
        <v>1200</v>
      </c>
      <c r="F92" s="44">
        <v>1200</v>
      </c>
      <c r="G92" s="44">
        <v>0</v>
      </c>
      <c r="H92" s="44">
        <v>1200</v>
      </c>
    </row>
    <row r="93" spans="1:13" x14ac:dyDescent="0.25">
      <c r="A93" s="53">
        <v>21</v>
      </c>
      <c r="B93" s="26" t="s">
        <v>66</v>
      </c>
      <c r="C93" s="44">
        <v>500</v>
      </c>
      <c r="D93" s="44">
        <v>500</v>
      </c>
      <c r="E93" s="44">
        <v>500</v>
      </c>
      <c r="F93" s="44">
        <v>500</v>
      </c>
      <c r="G93" s="44">
        <v>0</v>
      </c>
      <c r="H93" s="44">
        <v>500</v>
      </c>
    </row>
    <row r="94" spans="1:13" x14ac:dyDescent="0.25">
      <c r="A94" s="53">
        <v>22</v>
      </c>
      <c r="B94" s="26" t="s">
        <v>67</v>
      </c>
      <c r="C94" s="44">
        <v>500</v>
      </c>
      <c r="D94" s="44">
        <v>500</v>
      </c>
      <c r="E94" s="44">
        <v>1200</v>
      </c>
      <c r="F94" s="44">
        <v>500</v>
      </c>
      <c r="G94" s="44">
        <v>486</v>
      </c>
      <c r="H94" s="44">
        <v>500</v>
      </c>
      <c r="M94" s="66"/>
    </row>
    <row r="95" spans="1:13" x14ac:dyDescent="0.25">
      <c r="A95" s="53">
        <v>23</v>
      </c>
      <c r="B95" s="26" t="s">
        <v>68</v>
      </c>
      <c r="C95" s="44">
        <v>0</v>
      </c>
      <c r="D95" s="44">
        <v>0</v>
      </c>
      <c r="E95" s="44">
        <v>0</v>
      </c>
      <c r="F95" s="44">
        <v>0</v>
      </c>
      <c r="G95" s="44"/>
      <c r="H95" s="44">
        <v>0</v>
      </c>
      <c r="M95" s="27"/>
    </row>
    <row r="96" spans="1:13" x14ac:dyDescent="0.25">
      <c r="A96" s="53">
        <v>24</v>
      </c>
      <c r="B96" s="26" t="s">
        <v>69</v>
      </c>
      <c r="C96" s="44">
        <v>500</v>
      </c>
      <c r="D96" s="44">
        <v>800</v>
      </c>
      <c r="E96" s="44">
        <v>800</v>
      </c>
      <c r="F96" s="44">
        <v>850</v>
      </c>
      <c r="G96" s="44">
        <v>414.88</v>
      </c>
      <c r="H96" s="44">
        <v>850</v>
      </c>
    </row>
    <row r="97" spans="1:22" x14ac:dyDescent="0.25">
      <c r="A97" s="53">
        <v>25</v>
      </c>
      <c r="B97" s="26" t="s">
        <v>70</v>
      </c>
      <c r="C97" s="44">
        <v>6000</v>
      </c>
      <c r="D97" s="44">
        <v>6000</v>
      </c>
      <c r="E97" s="44">
        <v>6300</v>
      </c>
      <c r="F97" s="44">
        <v>8500</v>
      </c>
      <c r="G97" s="44">
        <v>41</v>
      </c>
      <c r="H97" s="44">
        <v>8500</v>
      </c>
    </row>
    <row r="98" spans="1:22" x14ac:dyDescent="0.25">
      <c r="A98" s="53">
        <v>26</v>
      </c>
      <c r="B98" s="26" t="s">
        <v>71</v>
      </c>
      <c r="C98" s="44">
        <v>1000</v>
      </c>
      <c r="D98" s="44">
        <v>1000</v>
      </c>
      <c r="E98" s="44">
        <v>1000</v>
      </c>
      <c r="F98" s="44">
        <v>1000</v>
      </c>
      <c r="G98" s="44">
        <v>20</v>
      </c>
      <c r="H98" s="44">
        <v>1000</v>
      </c>
    </row>
    <row r="99" spans="1:22" x14ac:dyDescent="0.25">
      <c r="A99" s="53">
        <v>27</v>
      </c>
      <c r="B99" s="26" t="s">
        <v>72</v>
      </c>
      <c r="C99" s="44">
        <v>200</v>
      </c>
      <c r="D99" s="44">
        <v>200</v>
      </c>
      <c r="E99" s="44">
        <v>200</v>
      </c>
      <c r="F99" s="44">
        <v>480</v>
      </c>
      <c r="G99" s="44">
        <v>280</v>
      </c>
      <c r="H99" s="44">
        <v>480</v>
      </c>
      <c r="M99" s="27"/>
    </row>
    <row r="100" spans="1:22" x14ac:dyDescent="0.25">
      <c r="A100" s="53">
        <v>29</v>
      </c>
      <c r="B100" s="26" t="s">
        <v>73</v>
      </c>
      <c r="C100" s="44">
        <v>500</v>
      </c>
      <c r="D100" s="44">
        <v>1000</v>
      </c>
      <c r="E100" s="44">
        <v>0</v>
      </c>
      <c r="F100" s="44">
        <v>0</v>
      </c>
      <c r="G100" s="44">
        <v>0</v>
      </c>
      <c r="H100" s="44">
        <v>0</v>
      </c>
      <c r="M100" s="66" t="s">
        <v>151</v>
      </c>
    </row>
    <row r="101" spans="1:22" x14ac:dyDescent="0.25">
      <c r="A101" s="53">
        <v>30</v>
      </c>
      <c r="B101" s="26" t="s">
        <v>74</v>
      </c>
      <c r="C101" s="44">
        <v>0</v>
      </c>
      <c r="D101" s="44">
        <v>0</v>
      </c>
      <c r="E101" s="44">
        <v>0</v>
      </c>
      <c r="F101" s="44">
        <v>0</v>
      </c>
      <c r="G101" s="44">
        <v>0</v>
      </c>
      <c r="H101" s="44">
        <v>0</v>
      </c>
      <c r="M101" s="27"/>
    </row>
    <row r="102" spans="1:22" x14ac:dyDescent="0.25">
      <c r="A102" s="53">
        <v>31</v>
      </c>
      <c r="B102" s="26" t="s">
        <v>75</v>
      </c>
      <c r="C102" s="44">
        <v>3000</v>
      </c>
      <c r="D102" s="44">
        <v>3500</v>
      </c>
      <c r="E102" s="44">
        <v>3500</v>
      </c>
      <c r="F102" s="44">
        <v>3500</v>
      </c>
      <c r="G102" s="44">
        <v>11740.77</v>
      </c>
      <c r="H102" s="44">
        <v>4500</v>
      </c>
      <c r="M102" s="67"/>
      <c r="N102" s="67"/>
    </row>
    <row r="103" spans="1:22" x14ac:dyDescent="0.25">
      <c r="A103" s="53">
        <v>33</v>
      </c>
      <c r="B103" s="26" t="s">
        <v>76</v>
      </c>
      <c r="C103" s="44">
        <v>700</v>
      </c>
      <c r="D103" s="44">
        <v>700</v>
      </c>
      <c r="E103" s="44">
        <v>700</v>
      </c>
      <c r="F103" s="44">
        <v>700</v>
      </c>
      <c r="G103" s="44">
        <v>385</v>
      </c>
      <c r="H103" s="44">
        <v>700</v>
      </c>
    </row>
    <row r="104" spans="1:22" x14ac:dyDescent="0.25">
      <c r="A104" s="53">
        <v>35</v>
      </c>
      <c r="B104" s="26" t="s">
        <v>77</v>
      </c>
      <c r="C104" s="44">
        <v>4000</v>
      </c>
      <c r="D104" s="44">
        <v>3000</v>
      </c>
      <c r="E104" s="44">
        <v>3000</v>
      </c>
      <c r="F104" s="44">
        <v>3000</v>
      </c>
      <c r="G104" s="44">
        <v>212.92</v>
      </c>
      <c r="H104" s="44">
        <v>3000</v>
      </c>
      <c r="M104" s="67"/>
    </row>
    <row r="105" spans="1:22" x14ac:dyDescent="0.25">
      <c r="A105" s="53">
        <v>36</v>
      </c>
      <c r="B105" s="26" t="s">
        <v>78</v>
      </c>
      <c r="C105" s="44">
        <v>90</v>
      </c>
      <c r="D105" s="44">
        <v>90</v>
      </c>
      <c r="E105" s="44">
        <v>90</v>
      </c>
      <c r="F105" s="44">
        <v>90</v>
      </c>
      <c r="G105" s="44">
        <v>0</v>
      </c>
      <c r="H105" s="44">
        <v>90</v>
      </c>
    </row>
    <row r="106" spans="1:22" x14ac:dyDescent="0.25">
      <c r="A106" s="53">
        <v>56</v>
      </c>
      <c r="B106" s="26" t="s">
        <v>79</v>
      </c>
      <c r="C106" s="44">
        <v>200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</row>
    <row r="107" spans="1:22" x14ac:dyDescent="0.25">
      <c r="A107" s="53">
        <v>57</v>
      </c>
      <c r="B107" s="26" t="s">
        <v>80</v>
      </c>
      <c r="C107" s="44">
        <v>600</v>
      </c>
      <c r="D107" s="44">
        <v>600</v>
      </c>
      <c r="E107" s="44">
        <v>0</v>
      </c>
      <c r="F107" s="44">
        <v>0</v>
      </c>
      <c r="G107" s="44">
        <v>0</v>
      </c>
      <c r="H107" s="44">
        <v>0</v>
      </c>
    </row>
    <row r="108" spans="1:22" x14ac:dyDescent="0.25">
      <c r="A108" s="53">
        <v>58</v>
      </c>
      <c r="B108" s="26" t="s">
        <v>81</v>
      </c>
      <c r="C108" s="44">
        <v>0</v>
      </c>
      <c r="D108" s="44">
        <v>0</v>
      </c>
      <c r="E108" s="44">
        <v>2830</v>
      </c>
      <c r="F108" s="44">
        <v>3549</v>
      </c>
      <c r="G108" s="44">
        <v>0</v>
      </c>
      <c r="H108" s="44">
        <v>2517</v>
      </c>
      <c r="M108" s="34"/>
      <c r="N108" s="34"/>
      <c r="O108" s="34"/>
      <c r="P108" s="34"/>
      <c r="Q108" s="34"/>
      <c r="R108" s="34"/>
      <c r="S108" s="34"/>
      <c r="T108" s="34"/>
      <c r="U108" s="34"/>
      <c r="V108" s="27"/>
    </row>
    <row r="109" spans="1:22" x14ac:dyDescent="0.25">
      <c r="A109" s="53">
        <v>59</v>
      </c>
      <c r="B109" s="26" t="s">
        <v>82</v>
      </c>
      <c r="C109" s="44">
        <v>200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</row>
    <row r="110" spans="1:22" x14ac:dyDescent="0.25">
      <c r="A110" s="53">
        <v>60</v>
      </c>
      <c r="B110" s="26" t="s">
        <v>83</v>
      </c>
      <c r="C110" s="44">
        <v>2000</v>
      </c>
      <c r="D110" s="44">
        <v>1800</v>
      </c>
      <c r="E110" s="44">
        <v>1300</v>
      </c>
      <c r="F110" s="44">
        <v>1400</v>
      </c>
      <c r="G110" s="44">
        <v>678.8</v>
      </c>
      <c r="H110" s="44">
        <v>1400</v>
      </c>
    </row>
    <row r="111" spans="1:22" x14ac:dyDescent="0.25">
      <c r="A111" s="53">
        <v>68</v>
      </c>
      <c r="B111" s="26" t="s">
        <v>123</v>
      </c>
      <c r="C111" s="44">
        <v>0</v>
      </c>
      <c r="D111" s="44">
        <v>0</v>
      </c>
      <c r="E111" s="44">
        <v>0</v>
      </c>
      <c r="F111" s="44">
        <v>0</v>
      </c>
      <c r="G111" s="44"/>
      <c r="H111" s="44">
        <v>0</v>
      </c>
    </row>
    <row r="112" spans="1:22" x14ac:dyDescent="0.25">
      <c r="A112" s="53">
        <v>82</v>
      </c>
      <c r="B112" s="26" t="s">
        <v>86</v>
      </c>
      <c r="C112" s="44">
        <v>200</v>
      </c>
      <c r="D112" s="44">
        <v>200</v>
      </c>
      <c r="E112" s="44">
        <v>200</v>
      </c>
      <c r="F112" s="44">
        <v>200</v>
      </c>
      <c r="G112" s="44">
        <v>183</v>
      </c>
      <c r="H112" s="44">
        <v>200</v>
      </c>
    </row>
    <row r="113" spans="1:16" x14ac:dyDescent="0.25">
      <c r="A113" s="53">
        <v>84</v>
      </c>
      <c r="B113" s="32" t="s">
        <v>124</v>
      </c>
      <c r="C113" s="44"/>
      <c r="D113" s="44"/>
      <c r="E113" s="37">
        <v>1000</v>
      </c>
      <c r="F113" s="37">
        <v>1000</v>
      </c>
      <c r="G113" s="37">
        <v>800</v>
      </c>
      <c r="H113" s="37">
        <v>1100</v>
      </c>
    </row>
    <row r="114" spans="1:16" x14ac:dyDescent="0.25">
      <c r="A114" s="53">
        <v>93</v>
      </c>
      <c r="B114" s="26" t="s">
        <v>111</v>
      </c>
      <c r="C114" s="44"/>
      <c r="D114" s="44"/>
      <c r="E114" s="44">
        <v>1200</v>
      </c>
      <c r="F114" s="44">
        <v>1300</v>
      </c>
      <c r="G114" s="44">
        <v>309.89999999999998</v>
      </c>
      <c r="H114" s="44">
        <v>1350</v>
      </c>
    </row>
    <row r="115" spans="1:16" x14ac:dyDescent="0.25">
      <c r="A115" s="53">
        <v>94</v>
      </c>
      <c r="B115" s="26" t="s">
        <v>84</v>
      </c>
      <c r="C115" s="44">
        <v>100</v>
      </c>
      <c r="D115" s="44">
        <v>600</v>
      </c>
      <c r="E115" s="44">
        <v>1000</v>
      </c>
      <c r="F115" s="44">
        <v>1000</v>
      </c>
      <c r="G115" s="44">
        <v>1000</v>
      </c>
      <c r="H115" s="44">
        <v>1050</v>
      </c>
    </row>
    <row r="116" spans="1:16" x14ac:dyDescent="0.25">
      <c r="A116" s="53">
        <v>95</v>
      </c>
      <c r="B116" s="26" t="s">
        <v>85</v>
      </c>
      <c r="C116" s="44">
        <v>0</v>
      </c>
      <c r="D116" s="44">
        <v>2200</v>
      </c>
      <c r="E116" s="44">
        <v>2200</v>
      </c>
      <c r="F116" s="44">
        <v>0</v>
      </c>
      <c r="G116" s="44">
        <v>0</v>
      </c>
      <c r="H116" s="44">
        <v>0</v>
      </c>
      <c r="M116" s="36"/>
    </row>
    <row r="117" spans="1:16" x14ac:dyDescent="0.25">
      <c r="A117" s="53">
        <v>96</v>
      </c>
      <c r="B117" s="26" t="s">
        <v>87</v>
      </c>
      <c r="C117" s="44">
        <v>500</v>
      </c>
      <c r="D117" s="44">
        <v>550</v>
      </c>
      <c r="E117" s="44">
        <v>650</v>
      </c>
      <c r="F117" s="44">
        <v>700</v>
      </c>
      <c r="G117" s="44">
        <v>0</v>
      </c>
      <c r="H117" s="44">
        <v>800</v>
      </c>
      <c r="M117" s="66" t="s">
        <v>152</v>
      </c>
    </row>
    <row r="118" spans="1:16" x14ac:dyDescent="0.25">
      <c r="A118" s="53">
        <v>108</v>
      </c>
      <c r="B118" s="33" t="s">
        <v>125</v>
      </c>
      <c r="C118" s="44">
        <v>0</v>
      </c>
      <c r="D118" s="44">
        <v>0</v>
      </c>
      <c r="E118" s="37">
        <v>208</v>
      </c>
      <c r="F118" s="44">
        <v>250</v>
      </c>
      <c r="G118" s="37">
        <v>322.14999999999998</v>
      </c>
      <c r="H118" s="44">
        <v>250</v>
      </c>
      <c r="M118" s="66"/>
      <c r="N118" s="27"/>
      <c r="O118" s="27"/>
    </row>
    <row r="119" spans="1:16" x14ac:dyDescent="0.25">
      <c r="A119" s="55">
        <v>111</v>
      </c>
      <c r="B119" s="31" t="s">
        <v>116</v>
      </c>
      <c r="C119" s="37"/>
      <c r="D119" s="37"/>
      <c r="E119" s="37"/>
      <c r="F119" s="44">
        <v>0</v>
      </c>
      <c r="G119" s="37"/>
      <c r="H119" s="44"/>
    </row>
    <row r="120" spans="1:16" x14ac:dyDescent="0.25">
      <c r="A120" s="56">
        <v>114</v>
      </c>
      <c r="B120" s="35" t="s">
        <v>126</v>
      </c>
      <c r="C120" s="37"/>
      <c r="D120" s="37"/>
      <c r="E120" s="37"/>
      <c r="F120" s="44">
        <v>0</v>
      </c>
      <c r="G120" s="37"/>
      <c r="H120" s="44"/>
      <c r="M120" s="27"/>
    </row>
    <row r="121" spans="1:16" x14ac:dyDescent="0.25">
      <c r="A121" s="55">
        <v>115</v>
      </c>
      <c r="B121" s="35" t="s">
        <v>127</v>
      </c>
      <c r="C121" s="37"/>
      <c r="D121" s="37"/>
      <c r="E121" s="37"/>
      <c r="F121" s="44"/>
      <c r="G121" s="37"/>
      <c r="H121" s="44"/>
      <c r="M121" s="27"/>
    </row>
    <row r="122" spans="1:16" x14ac:dyDescent="0.25">
      <c r="A122" s="55">
        <v>118</v>
      </c>
      <c r="B122" s="35" t="s">
        <v>89</v>
      </c>
      <c r="C122" s="37">
        <v>0</v>
      </c>
      <c r="D122" s="37">
        <v>0</v>
      </c>
      <c r="E122" s="37">
        <v>80</v>
      </c>
      <c r="F122" s="37">
        <v>100</v>
      </c>
      <c r="G122" s="44">
        <v>0</v>
      </c>
      <c r="H122" s="37">
        <v>100</v>
      </c>
    </row>
    <row r="123" spans="1:16" x14ac:dyDescent="0.25">
      <c r="A123" s="55">
        <v>119</v>
      </c>
      <c r="B123" s="35" t="s">
        <v>108</v>
      </c>
      <c r="C123" s="37">
        <v>0</v>
      </c>
      <c r="D123" s="37">
        <v>0</v>
      </c>
      <c r="E123" s="37">
        <v>3000</v>
      </c>
      <c r="F123" s="37">
        <v>3000</v>
      </c>
      <c r="G123" s="37">
        <v>4535</v>
      </c>
      <c r="H123" s="37">
        <v>3000</v>
      </c>
    </row>
    <row r="124" spans="1:16" x14ac:dyDescent="0.25">
      <c r="A124" s="55">
        <v>125</v>
      </c>
      <c r="B124" s="35" t="s">
        <v>113</v>
      </c>
      <c r="C124" s="37"/>
      <c r="D124" s="37"/>
      <c r="E124" s="37"/>
      <c r="F124" s="44">
        <v>750</v>
      </c>
      <c r="G124" s="37">
        <v>539.97</v>
      </c>
      <c r="H124" s="44">
        <v>0</v>
      </c>
    </row>
    <row r="125" spans="1:16" x14ac:dyDescent="0.25">
      <c r="A125" s="55">
        <v>127</v>
      </c>
      <c r="B125" s="35" t="s">
        <v>114</v>
      </c>
      <c r="C125" s="37"/>
      <c r="D125" s="37"/>
      <c r="E125" s="37"/>
      <c r="F125" s="44">
        <v>200</v>
      </c>
      <c r="G125" s="37">
        <v>31.42</v>
      </c>
      <c r="H125" s="44">
        <v>200</v>
      </c>
    </row>
    <row r="126" spans="1:16" x14ac:dyDescent="0.25">
      <c r="A126" s="55">
        <v>128</v>
      </c>
      <c r="B126" s="35" t="s">
        <v>115</v>
      </c>
      <c r="C126" s="37"/>
      <c r="D126" s="37"/>
      <c r="E126" s="37"/>
      <c r="F126" s="44">
        <v>1600</v>
      </c>
      <c r="G126" s="37">
        <v>1859.95</v>
      </c>
      <c r="H126" s="44">
        <v>0</v>
      </c>
      <c r="M126" s="27"/>
      <c r="N126" s="27"/>
      <c r="O126" s="27"/>
      <c r="P126" s="27"/>
    </row>
    <row r="127" spans="1:16" x14ac:dyDescent="0.25">
      <c r="A127" s="55">
        <v>130</v>
      </c>
      <c r="B127" s="35" t="s">
        <v>138</v>
      </c>
      <c r="C127" s="37"/>
      <c r="D127" s="37"/>
      <c r="E127" s="37"/>
      <c r="F127" s="44">
        <v>6000</v>
      </c>
      <c r="G127" s="37">
        <v>3668.67</v>
      </c>
      <c r="H127" s="44">
        <v>0</v>
      </c>
    </row>
    <row r="128" spans="1:16" x14ac:dyDescent="0.25">
      <c r="A128" s="57"/>
      <c r="B128" s="38"/>
      <c r="C128" s="51"/>
      <c r="D128" s="51"/>
      <c r="E128" s="51"/>
      <c r="F128" s="44"/>
      <c r="G128" s="37"/>
      <c r="H128" s="44"/>
    </row>
    <row r="129" spans="1:8" x14ac:dyDescent="0.25">
      <c r="A129" s="57"/>
      <c r="B129" s="38"/>
      <c r="C129" s="51"/>
      <c r="D129" s="51"/>
      <c r="E129" s="51"/>
      <c r="F129" s="44"/>
      <c r="G129" s="37"/>
      <c r="H129" s="44"/>
    </row>
    <row r="130" spans="1:8" x14ac:dyDescent="0.25">
      <c r="A130" s="53"/>
      <c r="B130" s="26"/>
      <c r="C130" s="44"/>
      <c r="D130" s="44"/>
      <c r="E130" s="44"/>
      <c r="F130" s="44"/>
      <c r="G130" s="44"/>
      <c r="H130" s="44"/>
    </row>
    <row r="131" spans="1:8" s="30" customFormat="1" x14ac:dyDescent="0.25">
      <c r="A131" s="54"/>
      <c r="B131" s="29" t="s">
        <v>134</v>
      </c>
      <c r="C131" s="45">
        <f t="shared" ref="C131:H131" si="6">SUM(C80:C130)</f>
        <v>60940</v>
      </c>
      <c r="D131" s="45">
        <f t="shared" si="6"/>
        <v>66990</v>
      </c>
      <c r="E131" s="45">
        <f t="shared" si="6"/>
        <v>77708</v>
      </c>
      <c r="F131" s="45">
        <f t="shared" si="6"/>
        <v>89669</v>
      </c>
      <c r="G131" s="45">
        <f t="shared" si="6"/>
        <v>51539</v>
      </c>
      <c r="H131" s="45">
        <f t="shared" si="6"/>
        <v>83537</v>
      </c>
    </row>
    <row r="132" spans="1:8" x14ac:dyDescent="0.25">
      <c r="A132" s="53"/>
      <c r="B132" s="26"/>
      <c r="C132" s="44"/>
      <c r="D132" s="44"/>
      <c r="E132" s="44"/>
      <c r="F132" s="44"/>
      <c r="G132" s="44"/>
      <c r="H132" s="44"/>
    </row>
    <row r="133" spans="1:8" x14ac:dyDescent="0.25">
      <c r="A133" s="53"/>
      <c r="B133" s="26"/>
      <c r="C133" s="44"/>
      <c r="D133" s="44"/>
      <c r="E133" s="44"/>
      <c r="F133" s="44"/>
      <c r="G133" s="44"/>
      <c r="H133" s="44"/>
    </row>
    <row r="134" spans="1:8" s="41" customFormat="1" ht="15.75" thickBot="1" x14ac:dyDescent="0.3">
      <c r="A134" s="58"/>
      <c r="B134" s="40" t="s">
        <v>94</v>
      </c>
      <c r="C134" s="39">
        <f t="shared" ref="C134:H134" si="7">SUM(C14+C26+C40+C53+C71+C76+C131)</f>
        <v>128978</v>
      </c>
      <c r="D134" s="39">
        <f t="shared" si="7"/>
        <v>146378</v>
      </c>
      <c r="E134" s="39">
        <f t="shared" si="7"/>
        <v>154886</v>
      </c>
      <c r="F134" s="39">
        <f t="shared" si="7"/>
        <v>169368</v>
      </c>
      <c r="G134" s="39">
        <f t="shared" si="7"/>
        <v>98805.95</v>
      </c>
      <c r="H134" s="39">
        <f t="shared" si="7"/>
        <v>174196</v>
      </c>
    </row>
    <row r="135" spans="1:8" x14ac:dyDescent="0.25">
      <c r="A135" s="52"/>
      <c r="B135" s="22"/>
    </row>
  </sheetData>
  <mergeCells count="1">
    <mergeCell ref="A1:B1"/>
  </mergeCells>
  <pageMargins left="0.7" right="0.7" top="0.75" bottom="0.75" header="0.51180555555555496" footer="0.51180555555555496"/>
  <pageSetup paperSize="9" scale="61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3"/>
  <sheetViews>
    <sheetView tabSelected="1" zoomScale="85" zoomScaleNormal="85" workbookViewId="0">
      <selection activeCell="R4" sqref="R4"/>
    </sheetView>
  </sheetViews>
  <sheetFormatPr defaultColWidth="8.7109375" defaultRowHeight="15" x14ac:dyDescent="0.25"/>
  <cols>
    <col min="1" max="1" width="9" style="60" bestFit="1" customWidth="1"/>
    <col min="2" max="2" width="53.7109375" style="1" customWidth="1"/>
    <col min="3" max="3" width="17.28515625" style="1" customWidth="1"/>
    <col min="4" max="4" width="18.140625" style="1" customWidth="1"/>
    <col min="5" max="5" width="17" style="1" customWidth="1"/>
    <col min="6" max="6" width="16.42578125" style="1" customWidth="1"/>
    <col min="7" max="7" width="17.85546875" style="1" customWidth="1"/>
    <col min="8" max="8" width="19.140625" style="1" customWidth="1"/>
    <col min="9" max="16384" width="8.7109375" style="1"/>
  </cols>
  <sheetData>
    <row r="1" spans="1:23" x14ac:dyDescent="0.25">
      <c r="B1" s="2" t="s">
        <v>95</v>
      </c>
    </row>
    <row r="2" spans="1:23" x14ac:dyDescent="0.25">
      <c r="B2" s="2"/>
    </row>
    <row r="3" spans="1:23" x14ac:dyDescent="0.25">
      <c r="A3" s="61" t="s">
        <v>1</v>
      </c>
      <c r="B3" s="2" t="s">
        <v>2</v>
      </c>
      <c r="C3" s="3" t="s">
        <v>3</v>
      </c>
      <c r="D3" s="3" t="s">
        <v>4</v>
      </c>
      <c r="E3" s="3" t="s">
        <v>96</v>
      </c>
      <c r="F3" s="3" t="s">
        <v>144</v>
      </c>
      <c r="G3" s="3" t="s">
        <v>140</v>
      </c>
      <c r="H3" s="4" t="s">
        <v>145</v>
      </c>
    </row>
    <row r="4" spans="1:23" x14ac:dyDescent="0.25">
      <c r="A4" s="61">
        <v>62</v>
      </c>
      <c r="B4" s="1" t="s">
        <v>97</v>
      </c>
      <c r="C4" s="5">
        <v>88002</v>
      </c>
      <c r="D4" s="5">
        <v>98748</v>
      </c>
      <c r="E4" s="6">
        <v>108788</v>
      </c>
      <c r="F4" s="7">
        <v>120668</v>
      </c>
      <c r="G4" s="6">
        <v>120668</v>
      </c>
      <c r="H4" s="7">
        <v>122446</v>
      </c>
      <c r="L4" s="1" t="s">
        <v>146</v>
      </c>
      <c r="R4" s="1" t="s">
        <v>166</v>
      </c>
    </row>
    <row r="5" spans="1:23" x14ac:dyDescent="0.25">
      <c r="A5" s="61"/>
      <c r="C5" s="5"/>
      <c r="D5" s="5"/>
      <c r="E5" s="6"/>
      <c r="F5" s="7"/>
      <c r="G5" s="6"/>
      <c r="H5" s="7"/>
    </row>
    <row r="6" spans="1:23" s="10" customFormat="1" x14ac:dyDescent="0.25">
      <c r="A6" s="62"/>
      <c r="B6" s="8" t="s">
        <v>17</v>
      </c>
      <c r="C6" s="9">
        <f>SUM(C4:C5)</f>
        <v>88002</v>
      </c>
      <c r="D6" s="9">
        <f t="shared" ref="D6:H6" si="0">SUM(D4:D5)</f>
        <v>98748</v>
      </c>
      <c r="E6" s="9">
        <f t="shared" si="0"/>
        <v>108788</v>
      </c>
      <c r="F6" s="9">
        <f t="shared" si="0"/>
        <v>120668</v>
      </c>
      <c r="G6" s="9">
        <f t="shared" si="0"/>
        <v>120668</v>
      </c>
      <c r="H6" s="9">
        <f t="shared" si="0"/>
        <v>122446</v>
      </c>
    </row>
    <row r="7" spans="1:23" x14ac:dyDescent="0.25">
      <c r="A7" s="61"/>
      <c r="C7" s="5"/>
      <c r="D7" s="5"/>
      <c r="E7" s="6"/>
      <c r="F7" s="7"/>
      <c r="G7" s="6"/>
      <c r="H7" s="7"/>
    </row>
    <row r="8" spans="1:23" x14ac:dyDescent="0.25">
      <c r="A8" s="61" t="s">
        <v>1</v>
      </c>
      <c r="B8" s="2" t="s">
        <v>2</v>
      </c>
      <c r="C8" s="3" t="s">
        <v>3</v>
      </c>
      <c r="D8" s="3" t="s">
        <v>4</v>
      </c>
      <c r="E8" s="3" t="s">
        <v>96</v>
      </c>
      <c r="F8" s="3" t="s">
        <v>144</v>
      </c>
      <c r="G8" s="3" t="s">
        <v>140</v>
      </c>
      <c r="H8" s="4" t="s">
        <v>145</v>
      </c>
    </row>
    <row r="9" spans="1:23" x14ac:dyDescent="0.25">
      <c r="A9" s="61">
        <v>61</v>
      </c>
      <c r="B9" s="1" t="s">
        <v>129</v>
      </c>
      <c r="C9" s="5">
        <v>2000</v>
      </c>
      <c r="D9" s="5">
        <v>6000</v>
      </c>
      <c r="E9" s="5">
        <v>18250</v>
      </c>
      <c r="F9" s="5">
        <v>18250</v>
      </c>
      <c r="G9" s="6">
        <v>8043.7</v>
      </c>
      <c r="H9" s="7">
        <v>18000</v>
      </c>
      <c r="L9" s="68" t="s">
        <v>157</v>
      </c>
      <c r="M9" s="68"/>
      <c r="N9" s="68"/>
      <c r="O9" s="68"/>
      <c r="P9" s="68"/>
      <c r="Q9" s="68"/>
      <c r="R9" s="68"/>
      <c r="S9" s="68"/>
    </row>
    <row r="10" spans="1:23" x14ac:dyDescent="0.25">
      <c r="A10" s="61">
        <v>64</v>
      </c>
      <c r="B10" s="1" t="s">
        <v>99</v>
      </c>
      <c r="C10" s="5">
        <v>6500</v>
      </c>
      <c r="D10" s="5">
        <v>6500</v>
      </c>
      <c r="E10" s="5">
        <v>7000</v>
      </c>
      <c r="F10" s="5">
        <v>7300</v>
      </c>
      <c r="G10" s="6">
        <v>3114.47</v>
      </c>
      <c r="H10" s="5">
        <v>7700</v>
      </c>
      <c r="L10" s="68" t="s">
        <v>157</v>
      </c>
      <c r="M10" s="68"/>
      <c r="N10" s="68"/>
      <c r="O10" s="68"/>
      <c r="P10" s="68"/>
      <c r="Q10" s="68"/>
      <c r="R10" s="68"/>
      <c r="S10" s="68"/>
    </row>
    <row r="11" spans="1:23" x14ac:dyDescent="0.25">
      <c r="A11" s="61">
        <v>67</v>
      </c>
      <c r="B11" s="1" t="s">
        <v>128</v>
      </c>
      <c r="C11" s="5">
        <v>8500</v>
      </c>
      <c r="D11" s="5">
        <v>8500</v>
      </c>
      <c r="E11" s="5">
        <v>9000</v>
      </c>
      <c r="F11" s="5">
        <v>9500</v>
      </c>
      <c r="G11" s="6">
        <v>4750</v>
      </c>
      <c r="H11" s="6">
        <v>10000</v>
      </c>
      <c r="L11" s="68" t="s">
        <v>157</v>
      </c>
      <c r="M11" s="68"/>
      <c r="N11" s="68"/>
      <c r="O11" s="68"/>
      <c r="P11" s="68"/>
      <c r="Q11" s="68"/>
      <c r="R11" s="68"/>
      <c r="S11" s="68"/>
    </row>
    <row r="12" spans="1:23" x14ac:dyDescent="0.25">
      <c r="A12" s="61">
        <v>79</v>
      </c>
      <c r="B12" s="1" t="s">
        <v>100</v>
      </c>
      <c r="C12" s="5">
        <v>8800</v>
      </c>
      <c r="D12" s="5">
        <v>8800</v>
      </c>
      <c r="E12" s="5">
        <v>9300</v>
      </c>
      <c r="F12" s="6">
        <v>10000</v>
      </c>
      <c r="G12" s="6">
        <v>5436</v>
      </c>
      <c r="H12" s="6">
        <v>10500</v>
      </c>
      <c r="L12" s="68" t="s">
        <v>147</v>
      </c>
      <c r="M12" s="68"/>
      <c r="N12" s="68"/>
      <c r="O12" s="68"/>
      <c r="P12" s="68"/>
      <c r="Q12" s="68"/>
      <c r="R12" s="68"/>
      <c r="S12" s="68"/>
    </row>
    <row r="13" spans="1:23" x14ac:dyDescent="0.25">
      <c r="A13" s="61">
        <v>100</v>
      </c>
      <c r="B13" s="1" t="s">
        <v>101</v>
      </c>
      <c r="C13" s="5">
        <v>300</v>
      </c>
      <c r="D13" s="5">
        <v>300</v>
      </c>
      <c r="E13" s="5">
        <v>300</v>
      </c>
      <c r="F13" s="5">
        <v>300</v>
      </c>
      <c r="G13" s="6">
        <v>36.56</v>
      </c>
      <c r="H13" s="5">
        <v>300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x14ac:dyDescent="0.25">
      <c r="A14" s="63">
        <v>101</v>
      </c>
      <c r="B14" s="12" t="s">
        <v>130</v>
      </c>
      <c r="C14" s="13"/>
      <c r="D14" s="13"/>
      <c r="E14" s="13"/>
      <c r="F14" s="14">
        <v>350</v>
      </c>
      <c r="G14" s="14">
        <v>0</v>
      </c>
      <c r="H14" s="6">
        <v>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x14ac:dyDescent="0.25">
      <c r="A15" s="63">
        <v>103</v>
      </c>
      <c r="B15" s="12" t="s">
        <v>131</v>
      </c>
      <c r="C15" s="13"/>
      <c r="D15" s="13"/>
      <c r="E15" s="13"/>
      <c r="F15" s="14">
        <v>0</v>
      </c>
      <c r="G15" s="6">
        <v>0</v>
      </c>
      <c r="H15" s="5">
        <v>0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x14ac:dyDescent="0.25">
      <c r="A16" s="63">
        <v>105</v>
      </c>
      <c r="B16" s="12" t="s">
        <v>132</v>
      </c>
      <c r="C16" s="13"/>
      <c r="D16" s="13"/>
      <c r="E16" s="13"/>
      <c r="F16" s="14">
        <v>0</v>
      </c>
      <c r="G16" s="6">
        <v>0</v>
      </c>
      <c r="H16" s="5">
        <v>0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x14ac:dyDescent="0.25">
      <c r="A17" s="63">
        <v>116</v>
      </c>
      <c r="B17" s="12" t="s">
        <v>133</v>
      </c>
      <c r="C17" s="13"/>
      <c r="D17" s="13"/>
      <c r="E17" s="13"/>
      <c r="F17" s="14">
        <v>0</v>
      </c>
      <c r="G17" s="6">
        <v>0</v>
      </c>
      <c r="H17" s="5">
        <v>1500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x14ac:dyDescent="0.25">
      <c r="A18" s="61">
        <v>120</v>
      </c>
      <c r="B18" s="1" t="s">
        <v>98</v>
      </c>
      <c r="C18" s="5">
        <v>0</v>
      </c>
      <c r="D18" s="5">
        <v>2500</v>
      </c>
      <c r="E18" s="5">
        <v>2750</v>
      </c>
      <c r="F18" s="5">
        <v>2750</v>
      </c>
      <c r="G18" s="6">
        <v>1707.83</v>
      </c>
      <c r="H18" s="5">
        <v>2750</v>
      </c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x14ac:dyDescent="0.25">
      <c r="A19" s="63">
        <v>122</v>
      </c>
      <c r="B19" s="12" t="s">
        <v>141</v>
      </c>
      <c r="C19" s="13"/>
      <c r="D19" s="13"/>
      <c r="E19" s="13"/>
      <c r="F19" s="14">
        <v>750</v>
      </c>
      <c r="G19" s="6"/>
      <c r="H19" s="5">
        <v>1000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x14ac:dyDescent="0.25">
      <c r="A20" s="61"/>
      <c r="B20" s="15" t="s">
        <v>102</v>
      </c>
      <c r="C20" s="16">
        <v>16568</v>
      </c>
      <c r="D20" s="16">
        <v>12568</v>
      </c>
      <c r="E20" s="16">
        <v>318</v>
      </c>
      <c r="F20" s="5"/>
      <c r="G20" s="6"/>
      <c r="H20" s="5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x14ac:dyDescent="0.25">
      <c r="A21" s="64"/>
      <c r="B21" s="17"/>
      <c r="C21" s="13"/>
      <c r="D21" s="13"/>
      <c r="E21" s="13"/>
      <c r="F21" s="14"/>
      <c r="G21" s="14"/>
      <c r="H21" s="14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x14ac:dyDescent="0.25">
      <c r="A22" s="64"/>
      <c r="B22" s="17"/>
      <c r="C22" s="13"/>
      <c r="D22" s="13"/>
      <c r="E22" s="13"/>
      <c r="F22" s="14"/>
      <c r="G22" s="14"/>
      <c r="H22" s="14"/>
    </row>
    <row r="23" spans="1:23" s="10" customFormat="1" x14ac:dyDescent="0.25">
      <c r="A23" s="65"/>
      <c r="B23" s="8" t="s">
        <v>29</v>
      </c>
      <c r="C23" s="9">
        <f>SUM(C9:C22)</f>
        <v>42668</v>
      </c>
      <c r="D23" s="9">
        <f t="shared" ref="D23:H23" si="1">SUM(D9:D22)</f>
        <v>45168</v>
      </c>
      <c r="E23" s="9">
        <f t="shared" si="1"/>
        <v>46918</v>
      </c>
      <c r="F23" s="9">
        <f t="shared" si="1"/>
        <v>49200</v>
      </c>
      <c r="G23" s="9">
        <f t="shared" si="1"/>
        <v>23088.559999999998</v>
      </c>
      <c r="H23" s="9">
        <f t="shared" si="1"/>
        <v>51750</v>
      </c>
    </row>
    <row r="24" spans="1:23" x14ac:dyDescent="0.25">
      <c r="A24" s="61"/>
      <c r="B24" s="18"/>
      <c r="C24" s="14"/>
      <c r="D24" s="14"/>
      <c r="E24" s="14"/>
      <c r="F24" s="5"/>
      <c r="G24" s="14"/>
      <c r="H24" s="5"/>
    </row>
    <row r="25" spans="1:23" s="10" customFormat="1" x14ac:dyDescent="0.25">
      <c r="A25" s="62"/>
      <c r="B25" s="19" t="s">
        <v>103</v>
      </c>
      <c r="C25" s="9">
        <f>SUM(C6+C23)</f>
        <v>130670</v>
      </c>
      <c r="D25" s="9">
        <f t="shared" ref="D25:H25" si="2">SUM(D6+D23)</f>
        <v>143916</v>
      </c>
      <c r="E25" s="9">
        <f t="shared" si="2"/>
        <v>155706</v>
      </c>
      <c r="F25" s="9">
        <f t="shared" si="2"/>
        <v>169868</v>
      </c>
      <c r="G25" s="9">
        <f t="shared" si="2"/>
        <v>143756.56</v>
      </c>
      <c r="H25" s="9">
        <f t="shared" si="2"/>
        <v>174196</v>
      </c>
    </row>
    <row r="26" spans="1:23" x14ac:dyDescent="0.25">
      <c r="A26" s="61"/>
      <c r="C26" s="5"/>
      <c r="D26" s="5"/>
      <c r="E26" s="5"/>
      <c r="F26" s="5"/>
      <c r="G26" s="6"/>
      <c r="H26" s="5"/>
    </row>
    <row r="27" spans="1:23" x14ac:dyDescent="0.25">
      <c r="A27" s="61"/>
      <c r="C27" s="5"/>
      <c r="D27" s="5"/>
      <c r="E27" s="5"/>
      <c r="F27" s="5"/>
      <c r="G27" s="6"/>
      <c r="H27" s="5"/>
    </row>
    <row r="28" spans="1:23" x14ac:dyDescent="0.25">
      <c r="A28" s="61"/>
      <c r="B28" s="2" t="s">
        <v>104</v>
      </c>
      <c r="C28" s="5"/>
      <c r="D28" s="5"/>
      <c r="E28" s="5"/>
      <c r="F28" s="5"/>
      <c r="G28" s="6"/>
      <c r="H28" s="5"/>
    </row>
    <row r="29" spans="1:23" x14ac:dyDescent="0.25">
      <c r="A29" s="61"/>
      <c r="C29" s="5"/>
      <c r="D29" s="5"/>
      <c r="E29" s="5"/>
      <c r="F29" s="5"/>
      <c r="G29" s="6"/>
      <c r="H29" s="5"/>
    </row>
    <row r="30" spans="1:23" x14ac:dyDescent="0.25">
      <c r="A30" s="61"/>
      <c r="B30" s="1" t="s">
        <v>105</v>
      </c>
      <c r="C30" s="5">
        <f t="shared" ref="C30:H30" si="3">SUM(C25:C25)</f>
        <v>130670</v>
      </c>
      <c r="D30" s="5">
        <f t="shared" si="3"/>
        <v>143916</v>
      </c>
      <c r="E30" s="5">
        <f t="shared" si="3"/>
        <v>155706</v>
      </c>
      <c r="F30" s="5">
        <f t="shared" si="3"/>
        <v>169868</v>
      </c>
      <c r="G30" s="5">
        <f t="shared" si="3"/>
        <v>143756.56</v>
      </c>
      <c r="H30" s="5">
        <f t="shared" si="3"/>
        <v>174196</v>
      </c>
    </row>
    <row r="31" spans="1:23" x14ac:dyDescent="0.25">
      <c r="A31" s="61"/>
      <c r="B31" s="1" t="s">
        <v>106</v>
      </c>
      <c r="C31" s="5">
        <f>SUM(Sheet1!C134)</f>
        <v>128978</v>
      </c>
      <c r="D31" s="5">
        <f>SUM(Sheet1!D134)</f>
        <v>146378</v>
      </c>
      <c r="E31" s="5">
        <f>SUM(Sheet1!E134)</f>
        <v>154886</v>
      </c>
      <c r="F31" s="5">
        <f>SUM(Sheet1!F134)</f>
        <v>169368</v>
      </c>
      <c r="G31" s="5">
        <f>SUM(Sheet1!G134)</f>
        <v>98805.95</v>
      </c>
      <c r="H31" s="5">
        <f>SUM(Sheet1!H134)</f>
        <v>174196</v>
      </c>
    </row>
    <row r="32" spans="1:23" x14ac:dyDescent="0.25">
      <c r="A32" s="61"/>
      <c r="B32" s="1" t="s">
        <v>107</v>
      </c>
      <c r="C32" s="3">
        <f t="shared" ref="C32:H32" si="4">SUM(C30-C31)</f>
        <v>1692</v>
      </c>
      <c r="D32" s="20">
        <f t="shared" si="4"/>
        <v>-2462</v>
      </c>
      <c r="E32" s="3">
        <f t="shared" si="4"/>
        <v>820</v>
      </c>
      <c r="F32" s="3">
        <f t="shared" si="4"/>
        <v>500</v>
      </c>
      <c r="G32" s="3">
        <f t="shared" si="4"/>
        <v>44950.61</v>
      </c>
      <c r="H32" s="3">
        <f t="shared" si="4"/>
        <v>0</v>
      </c>
    </row>
    <row r="33" spans="1:1" x14ac:dyDescent="0.25">
      <c r="A33" s="61"/>
    </row>
  </sheetData>
  <conditionalFormatting sqref="H32">
    <cfRule type="cellIs" dxfId="3" priority="1" operator="greaterThan">
      <formula>0</formula>
    </cfRule>
    <cfRule type="cellIs" dxfId="2" priority="2" operator="lessThan">
      <formula>0</formula>
    </cfRule>
    <cfRule type="cellIs" dxfId="1" priority="3" operator="greaterThan">
      <formula>0</formula>
    </cfRule>
    <cfRule type="cellIs" dxfId="0" priority="4" operator="greaterThan">
      <formula>-12051</formula>
    </cfRule>
  </conditionalFormatting>
  <pageMargins left="0.7" right="0.7" top="0.75" bottom="0.75" header="0.51180555555555496" footer="0.51180555555555496"/>
  <pageSetup paperSize="9" scale="64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SandgatePC</dc:creator>
  <dc:description/>
  <cp:lastModifiedBy>Simon Horton</cp:lastModifiedBy>
  <cp:revision>10</cp:revision>
  <cp:lastPrinted>2025-01-20T15:04:06Z</cp:lastPrinted>
  <dcterms:created xsi:type="dcterms:W3CDTF">2021-12-23T12:24:05Z</dcterms:created>
  <dcterms:modified xsi:type="dcterms:W3CDTF">2025-12-13T12:59:22Z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