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andgatepc-my.sharepoint.com/personal/clerk_sandgatepc_org_uk/Documents/Documents/SPC PAYMENTS AND RECEIPTS/PWLB/"/>
    </mc:Choice>
  </mc:AlternateContent>
  <xr:revisionPtr revIDLastSave="446" documentId="8_{4960A5A1-FED2-4139-952A-116C492CF18A}" xr6:coauthVersionLast="47" xr6:coauthVersionMax="47" xr10:uidLastSave="{1A66E2EB-4DA9-4E9A-9345-D8FBC930D481}"/>
  <bookViews>
    <workbookView xWindow="-120" yWindow="-120" windowWidth="29040" windowHeight="15840" tabRatio="50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250" i="1" l="1"/>
  <c r="P4" i="1"/>
  <c r="P5" i="1" s="1"/>
  <c r="N9" i="1"/>
  <c r="N11" i="1"/>
  <c r="N13" i="1"/>
  <c r="N15" i="1"/>
  <c r="N17" i="1"/>
  <c r="N18" i="1"/>
  <c r="N20" i="1"/>
  <c r="N21" i="1"/>
  <c r="N22" i="1"/>
  <c r="N24" i="1"/>
  <c r="N26" i="1"/>
  <c r="N28" i="1"/>
  <c r="N30" i="1"/>
  <c r="N31" i="1"/>
  <c r="N33" i="1"/>
  <c r="N34" i="1"/>
  <c r="N36" i="1"/>
  <c r="N37" i="1"/>
  <c r="N38" i="1"/>
  <c r="N40" i="1"/>
  <c r="N41" i="1"/>
  <c r="N42" i="1"/>
  <c r="N44" i="1"/>
  <c r="N45" i="1"/>
  <c r="N46" i="1"/>
  <c r="N48" i="1"/>
  <c r="N49" i="1"/>
  <c r="N50" i="1"/>
  <c r="N52" i="1"/>
  <c r="N53" i="1"/>
  <c r="N54" i="1"/>
  <c r="N55" i="1"/>
  <c r="N57" i="1"/>
  <c r="N58" i="1"/>
  <c r="N59" i="1"/>
  <c r="N60" i="1"/>
  <c r="N61" i="1"/>
  <c r="N62" i="1"/>
  <c r="N63" i="1"/>
  <c r="N64" i="1"/>
  <c r="N66" i="1"/>
  <c r="N67" i="1"/>
  <c r="N69" i="1"/>
  <c r="N70" i="1"/>
  <c r="N71" i="1"/>
  <c r="N73" i="1"/>
  <c r="N74" i="1"/>
  <c r="N75" i="1"/>
  <c r="N77" i="1"/>
  <c r="N78" i="1"/>
  <c r="N79" i="1"/>
  <c r="N80" i="1"/>
  <c r="N82" i="1"/>
  <c r="N83" i="1"/>
  <c r="N84" i="1"/>
  <c r="N86" i="1"/>
  <c r="N87" i="1"/>
  <c r="N88" i="1"/>
  <c r="N89" i="1"/>
  <c r="N91" i="1"/>
  <c r="N92" i="1"/>
  <c r="N93" i="1"/>
  <c r="N95" i="1"/>
  <c r="N96" i="1"/>
  <c r="N97" i="1"/>
  <c r="N99" i="1"/>
  <c r="N100" i="1"/>
  <c r="N101" i="1"/>
  <c r="N103" i="1"/>
  <c r="N104" i="1"/>
  <c r="N105" i="1"/>
  <c r="N106" i="1"/>
  <c r="N108" i="1"/>
  <c r="N109" i="1"/>
  <c r="N110" i="1"/>
  <c r="N111" i="1"/>
  <c r="N112" i="1"/>
  <c r="N113" i="1"/>
  <c r="N114" i="1"/>
  <c r="N116" i="1"/>
  <c r="N117" i="1"/>
  <c r="N118" i="1"/>
  <c r="N119" i="1"/>
  <c r="N121" i="1"/>
  <c r="N122" i="1"/>
  <c r="N123" i="1"/>
  <c r="N125" i="1"/>
  <c r="N126" i="1"/>
  <c r="N127" i="1"/>
  <c r="N129" i="1"/>
  <c r="N130" i="1"/>
  <c r="N131" i="1"/>
  <c r="N132" i="1"/>
  <c r="N134" i="1"/>
  <c r="N135" i="1"/>
  <c r="N136" i="1"/>
  <c r="N138" i="1"/>
  <c r="N139" i="1"/>
  <c r="N140" i="1"/>
  <c r="N142" i="1"/>
  <c r="N143" i="1"/>
  <c r="N144" i="1"/>
  <c r="N146" i="1"/>
  <c r="N147" i="1"/>
  <c r="N148" i="1"/>
  <c r="N149" i="1"/>
  <c r="N150" i="1"/>
  <c r="N152" i="1"/>
  <c r="N153" i="1"/>
  <c r="N154" i="1"/>
  <c r="N156" i="1"/>
  <c r="N157" i="1"/>
  <c r="N158" i="1"/>
  <c r="N159" i="1"/>
  <c r="N161" i="1"/>
  <c r="N162" i="1"/>
  <c r="N163" i="1"/>
  <c r="N166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8" i="1"/>
  <c r="N189" i="1"/>
  <c r="N190" i="1"/>
  <c r="N191" i="1"/>
  <c r="N192" i="1"/>
  <c r="N193" i="1"/>
  <c r="N194" i="1"/>
  <c r="N195" i="1"/>
  <c r="N196" i="1"/>
  <c r="N197" i="1"/>
  <c r="N198" i="1"/>
  <c r="N199" i="1"/>
  <c r="N200" i="1"/>
  <c r="N201" i="1"/>
  <c r="N202" i="1"/>
  <c r="N203" i="1"/>
  <c r="N204" i="1"/>
  <c r="N205" i="1"/>
  <c r="N207" i="1"/>
  <c r="N208" i="1"/>
  <c r="N209" i="1"/>
  <c r="N210" i="1"/>
  <c r="N211" i="1"/>
  <c r="N212" i="1"/>
  <c r="N213" i="1"/>
  <c r="N214" i="1"/>
  <c r="N215" i="1"/>
  <c r="N216" i="1"/>
  <c r="N220" i="1"/>
  <c r="N221" i="1"/>
  <c r="N222" i="1"/>
  <c r="N224" i="1"/>
  <c r="N225" i="1"/>
  <c r="N226" i="1"/>
  <c r="N228" i="1"/>
  <c r="N229" i="1"/>
  <c r="N230" i="1"/>
  <c r="N232" i="1"/>
  <c r="N233" i="1"/>
  <c r="N234" i="1"/>
  <c r="N7" i="1"/>
  <c r="P7" i="1" l="1"/>
  <c r="P9" i="1" s="1"/>
  <c r="P11" i="1" s="1"/>
  <c r="P13" i="1" s="1"/>
  <c r="P15" i="1" s="1"/>
  <c r="P17" i="1" s="1"/>
  <c r="P18" i="1" s="1"/>
  <c r="P20" i="1" s="1"/>
  <c r="P21" i="1" s="1"/>
  <c r="P22" i="1" s="1"/>
  <c r="P24" i="1" s="1"/>
  <c r="P26" i="1" s="1"/>
  <c r="P28" i="1" s="1"/>
  <c r="P30" i="1" s="1"/>
  <c r="P31" i="1" s="1"/>
  <c r="P33" i="1" s="1"/>
  <c r="P34" i="1" s="1"/>
  <c r="P36" i="1" s="1"/>
  <c r="P37" i="1" s="1"/>
  <c r="P38" i="1" s="1"/>
  <c r="P40" i="1" s="1"/>
  <c r="P41" i="1" s="1"/>
  <c r="P42" i="1" s="1"/>
  <c r="P44" i="1" s="1"/>
  <c r="P45" i="1" s="1"/>
  <c r="P46" i="1" s="1"/>
  <c r="P48" i="1" s="1"/>
  <c r="P49" i="1" s="1"/>
  <c r="P50" i="1" s="1"/>
  <c r="P52" i="1" s="1"/>
  <c r="P53" i="1" s="1"/>
  <c r="P54" i="1" s="1"/>
  <c r="P55" i="1" s="1"/>
  <c r="P57" i="1" s="1"/>
  <c r="P58" i="1" s="1"/>
  <c r="P59" i="1" s="1"/>
  <c r="P60" i="1" s="1"/>
  <c r="P61" i="1" s="1"/>
  <c r="P62" i="1" s="1"/>
  <c r="P63" i="1" s="1"/>
  <c r="P64" i="1" s="1"/>
  <c r="P66" i="1" s="1"/>
  <c r="P67" i="1" s="1"/>
  <c r="P69" i="1" s="1"/>
  <c r="P70" i="1" s="1"/>
  <c r="P71" i="1" s="1"/>
  <c r="P73" i="1" s="1"/>
  <c r="P74" i="1" s="1"/>
  <c r="P75" i="1" s="1"/>
  <c r="P77" i="1" s="1"/>
  <c r="P78" i="1" s="1"/>
  <c r="P79" i="1" s="1"/>
  <c r="P80" i="1" s="1"/>
  <c r="P82" i="1" s="1"/>
  <c r="P83" i="1" s="1"/>
  <c r="P84" i="1" s="1"/>
  <c r="P86" i="1" s="1"/>
  <c r="P87" i="1" s="1"/>
  <c r="P88" i="1" s="1"/>
  <c r="P89" i="1" s="1"/>
  <c r="P91" i="1" s="1"/>
  <c r="P92" i="1" s="1"/>
  <c r="P93" i="1" s="1"/>
  <c r="P95" i="1" s="1"/>
  <c r="P96" i="1" s="1"/>
  <c r="P97" i="1" s="1"/>
  <c r="P99" i="1" s="1"/>
  <c r="P100" i="1" s="1"/>
  <c r="P101" i="1" s="1"/>
  <c r="P103" i="1" s="1"/>
  <c r="P104" i="1" s="1"/>
  <c r="P105" i="1" s="1"/>
  <c r="P106" i="1" s="1"/>
  <c r="P108" i="1" s="1"/>
  <c r="P109" i="1" s="1"/>
  <c r="P110" i="1" s="1"/>
  <c r="P111" i="1" s="1"/>
  <c r="P112" i="1" s="1"/>
  <c r="P113" i="1" s="1"/>
  <c r="P114" i="1" s="1"/>
  <c r="P116" i="1" s="1"/>
  <c r="P117" i="1" s="1"/>
  <c r="P118" i="1" s="1"/>
  <c r="P119" i="1" s="1"/>
  <c r="P121" i="1" s="1"/>
  <c r="P122" i="1" s="1"/>
  <c r="P123" i="1" s="1"/>
  <c r="P125" i="1" s="1"/>
  <c r="P126" i="1" s="1"/>
  <c r="P127" i="1" s="1"/>
  <c r="P129" i="1" s="1"/>
  <c r="P130" i="1" s="1"/>
  <c r="P131" i="1" s="1"/>
  <c r="P132" i="1" s="1"/>
  <c r="P134" i="1" s="1"/>
  <c r="P135" i="1" s="1"/>
  <c r="P136" i="1" s="1"/>
  <c r="P138" i="1" s="1"/>
  <c r="P139" i="1" s="1"/>
  <c r="P140" i="1" s="1"/>
  <c r="P142" i="1" s="1"/>
  <c r="P143" i="1" s="1"/>
  <c r="P144" i="1" s="1"/>
  <c r="P146" i="1" s="1"/>
  <c r="P147" i="1" s="1"/>
  <c r="P148" i="1" s="1"/>
  <c r="P149" i="1" s="1"/>
  <c r="P150" i="1" s="1"/>
  <c r="P152" i="1" s="1"/>
  <c r="P153" i="1" s="1"/>
  <c r="P154" i="1" s="1"/>
  <c r="P156" i="1" s="1"/>
  <c r="P157" i="1" s="1"/>
  <c r="P158" i="1" s="1"/>
  <c r="P159" i="1" s="1"/>
  <c r="P161" i="1" s="1"/>
  <c r="P162" i="1" s="1"/>
  <c r="P163" i="1" s="1"/>
  <c r="P167" i="1" s="1"/>
  <c r="P168" i="1" s="1"/>
  <c r="P169" i="1" s="1"/>
  <c r="P170" i="1" s="1"/>
  <c r="P171" i="1" s="1"/>
  <c r="P173" i="1" s="1"/>
  <c r="P174" i="1" s="1"/>
  <c r="P175" i="1" s="1"/>
  <c r="P176" i="1" s="1"/>
  <c r="P177" i="1" s="1"/>
  <c r="P178" i="1" s="1"/>
  <c r="P179" i="1" s="1"/>
  <c r="P180" i="1" s="1"/>
  <c r="P181" i="1" s="1"/>
  <c r="P182" i="1" s="1"/>
  <c r="P183" i="1" s="1"/>
  <c r="P184" i="1" s="1"/>
  <c r="P185" i="1" s="1"/>
  <c r="P186" i="1" s="1"/>
  <c r="P187" i="1" s="1"/>
  <c r="P188" i="1" s="1"/>
  <c r="P189" i="1" s="1"/>
  <c r="P190" i="1" s="1"/>
  <c r="P191" i="1" s="1"/>
  <c r="P192" i="1" s="1"/>
  <c r="P193" i="1" s="1"/>
  <c r="P194" i="1" s="1"/>
  <c r="P195" i="1" s="1"/>
  <c r="P196" i="1" s="1"/>
  <c r="P197" i="1" s="1"/>
  <c r="P198" i="1" s="1"/>
  <c r="P199" i="1" s="1"/>
  <c r="P200" i="1" s="1"/>
  <c r="P201" i="1" s="1"/>
  <c r="P202" i="1" s="1"/>
  <c r="P203" i="1" s="1"/>
  <c r="P204" i="1" s="1"/>
  <c r="P205" i="1" s="1"/>
  <c r="P207" i="1" s="1"/>
  <c r="P208" i="1" s="1"/>
  <c r="P209" i="1" s="1"/>
  <c r="P210" i="1" s="1"/>
  <c r="P211" i="1" s="1"/>
  <c r="P212" i="1" s="1"/>
  <c r="P213" i="1" s="1"/>
  <c r="P214" i="1" s="1"/>
  <c r="P215" i="1" s="1"/>
  <c r="P216" i="1" s="1"/>
  <c r="N250" i="1"/>
  <c r="G250" i="1"/>
  <c r="H250" i="1"/>
  <c r="I250" i="1"/>
  <c r="J250" i="1"/>
  <c r="K250" i="1"/>
  <c r="L250" i="1"/>
  <c r="C250" i="1"/>
  <c r="D250" i="1"/>
  <c r="B250" i="1"/>
  <c r="P221" i="1" l="1"/>
  <c r="P222" i="1" s="1"/>
  <c r="P224" i="1" s="1"/>
  <c r="P225" i="1" s="1"/>
  <c r="P226" i="1" s="1"/>
  <c r="P228" i="1" s="1"/>
  <c r="P229" i="1" s="1"/>
  <c r="P230" i="1" s="1"/>
  <c r="P233" i="1" s="1"/>
  <c r="P234" i="1" s="1"/>
  <c r="B264" i="1"/>
  <c r="B270" i="1"/>
</calcChain>
</file>

<file path=xl/sharedStrings.xml><?xml version="1.0" encoding="utf-8"?>
<sst xmlns="http://schemas.openxmlformats.org/spreadsheetml/2006/main" count="332" uniqueCount="102">
  <si>
    <t>DATE</t>
  </si>
  <si>
    <t>DEBT</t>
  </si>
  <si>
    <t>CAPITAL REPAYMENT</t>
  </si>
  <si>
    <t>INTEREST PAID</t>
  </si>
  <si>
    <t>INTEREST RECEIVED</t>
  </si>
  <si>
    <t>RUNNING TOTAL</t>
  </si>
  <si>
    <t>11/08/2019</t>
  </si>
  <si>
    <t>Nationwide</t>
  </si>
  <si>
    <t>HSBC</t>
  </si>
  <si>
    <t>NATIONWIDE</t>
  </si>
  <si>
    <t>BUCKS</t>
  </si>
  <si>
    <t>HAMPSHIRE</t>
  </si>
  <si>
    <t>CHARITY</t>
  </si>
  <si>
    <t>METRO</t>
  </si>
  <si>
    <t>Balance 31/08/2022</t>
  </si>
  <si>
    <t>Balance 30/09/2022</t>
  </si>
  <si>
    <t>Balance 31/10/2022</t>
  </si>
  <si>
    <t>Current Balance at Bank (Verifiable against Statements)</t>
  </si>
  <si>
    <t>Date</t>
  </si>
  <si>
    <t>Value</t>
  </si>
  <si>
    <t>Bank</t>
  </si>
  <si>
    <t>Bucks</t>
  </si>
  <si>
    <t>Hampshire</t>
  </si>
  <si>
    <t>Metro</t>
  </si>
  <si>
    <t>Still owing to PWLB (Starting Debt minus Capital Repayment)</t>
  </si>
  <si>
    <t>Balance 30/11/222</t>
  </si>
  <si>
    <t>Balance 31/12/2022</t>
  </si>
  <si>
    <t>BALANCE</t>
  </si>
  <si>
    <t>Charity</t>
  </si>
  <si>
    <t>Total</t>
  </si>
  <si>
    <t>HSBC interest received</t>
  </si>
  <si>
    <t>BUCKS interest received</t>
  </si>
  <si>
    <t>NATIONWIDE interest received</t>
  </si>
  <si>
    <t>CHARITY interest received</t>
  </si>
  <si>
    <t>HAMPSHIRE interest received</t>
  </si>
  <si>
    <t>METRO interest received</t>
  </si>
  <si>
    <t>Balance 01/04/2022</t>
  </si>
  <si>
    <t>Balance 31/05/2022</t>
  </si>
  <si>
    <t>Balance 30/06/2022</t>
  </si>
  <si>
    <t>Balance 31/07/2022</t>
  </si>
  <si>
    <t>PWLB loan payment</t>
  </si>
  <si>
    <t>OTHER COSTS</t>
  </si>
  <si>
    <t>Loan arrangement fee (PWLB)</t>
  </si>
  <si>
    <t>COMMENTS</t>
  </si>
  <si>
    <t>Balance 28/02/2023</t>
  </si>
  <si>
    <t>* tally with Running Total</t>
  </si>
  <si>
    <t>TOTAL *</t>
  </si>
  <si>
    <t>* tally with PWLB Statement</t>
  </si>
  <si>
    <t>Balance 29/06/2023</t>
  </si>
  <si>
    <t>Balance 31/05/2023</t>
  </si>
  <si>
    <t>Balance 30/04/2023</t>
  </si>
  <si>
    <t>Balance 31/03/2023</t>
  </si>
  <si>
    <t>Balance 31/01/2023</t>
  </si>
  <si>
    <t>Balance 28/02/2022</t>
  </si>
  <si>
    <t>Balance 31/03/2022</t>
  </si>
  <si>
    <t>Balance 31/01/2022</t>
  </si>
  <si>
    <t>Balance 31/12/2021</t>
  </si>
  <si>
    <t>Balance 30/11/2021</t>
  </si>
  <si>
    <t>Balance 31/10/2021</t>
  </si>
  <si>
    <t>Balance 30/06/2021</t>
  </si>
  <si>
    <t>Balance 31/08/2021</t>
  </si>
  <si>
    <t>Balance 30/07/2021</t>
  </si>
  <si>
    <t xml:space="preserve">BALANCE </t>
  </si>
  <si>
    <t>Balance 31/05/2021</t>
  </si>
  <si>
    <t>Balance 30/04/2021</t>
  </si>
  <si>
    <t>Balance 31/03/2021</t>
  </si>
  <si>
    <t>Balance 31/01/2021</t>
  </si>
  <si>
    <t>Balance 28/02/2021</t>
  </si>
  <si>
    <t>Balance 31/12/2020</t>
  </si>
  <si>
    <t>Balance 30/11/2020</t>
  </si>
  <si>
    <t>Balance 31/10/2020</t>
  </si>
  <si>
    <t>Balance 30/09/2020</t>
  </si>
  <si>
    <t>Balance 31/08/2020</t>
  </si>
  <si>
    <t>Balance 31/07/2020</t>
  </si>
  <si>
    <t>Balance 30/06/2020</t>
  </si>
  <si>
    <t>Balance 31/05/2020</t>
  </si>
  <si>
    <t>Balance 01/03/2020</t>
  </si>
  <si>
    <t>Balance 30/04/2020</t>
  </si>
  <si>
    <t>Balance 28/02/2020</t>
  </si>
  <si>
    <t>Balance 31/01/2020</t>
  </si>
  <si>
    <t>Balance 31/12/2019</t>
  </si>
  <si>
    <t>Balance 30/11/2019</t>
  </si>
  <si>
    <t>Balance 31/10/2019</t>
  </si>
  <si>
    <t>Balance 30/09/2019</t>
  </si>
  <si>
    <t>Balance 31/08/2019</t>
  </si>
  <si>
    <t>Balance 31/07/2019</t>
  </si>
  <si>
    <t>Balance 30/06/2019</t>
  </si>
  <si>
    <t>Balance 30/05/2019</t>
  </si>
  <si>
    <t>Balance 30/04/2019</t>
  </si>
  <si>
    <t>Balance 31/03/2019</t>
  </si>
  <si>
    <t>Balance 28/02/2019</t>
  </si>
  <si>
    <t>Balance31/01/2019</t>
  </si>
  <si>
    <t>Balance 31/12/2018</t>
  </si>
  <si>
    <t>Balance 30/11/2018</t>
  </si>
  <si>
    <t>Balance 31/10/2018</t>
  </si>
  <si>
    <t>Blance 30/09/2018</t>
  </si>
  <si>
    <t>BLANCE</t>
  </si>
  <si>
    <t>Balance 31/08/2018</t>
  </si>
  <si>
    <t>Balance 31/07/2023</t>
  </si>
  <si>
    <t>Balance 31/08/2023</t>
  </si>
  <si>
    <t>BUCKS interest  received</t>
  </si>
  <si>
    <t>Balance 30/09/2023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</si>
</sst>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[$£-809]* #,##0.00_-;\-[$£-809]* #,##0.00_-;_-[$£-809]* \-??_-;_-@_-"/>
    <numFmt numFmtId="165" formatCode="_-\£* #,##0.00_-;&quot;-£&quot;* #,##0.00_-;_-\£* \-??_-;_-@_-"/>
    <numFmt numFmtId="166" formatCode="dd/mm/yy"/>
    <numFmt numFmtId="167" formatCode="dd/mm/yyyy;@"/>
  </numFmts>
  <fonts count="4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/>
    <xf numFmtId="2" fontId="1" fillId="0" borderId="0" xfId="0" applyNumberFormat="1" applyFont="1"/>
    <xf numFmtId="4" fontId="1" fillId="0" borderId="0" xfId="0" applyNumberFormat="1" applyFont="1"/>
    <xf numFmtId="164" fontId="1" fillId="0" borderId="0" xfId="0" applyNumberFormat="1" applyFont="1"/>
    <xf numFmtId="164" fontId="1" fillId="0" borderId="0" xfId="0" applyNumberFormat="1" applyFont="1" applyAlignment="1">
      <alignment horizontal="right" vertical="center"/>
    </xf>
    <xf numFmtId="164" fontId="1" fillId="0" borderId="0" xfId="0" applyNumberFormat="1" applyFont="1" applyAlignment="1">
      <alignment horizontal="right" vertical="center" wrapText="1"/>
    </xf>
    <xf numFmtId="164" fontId="2" fillId="0" borderId="0" xfId="0" applyNumberFormat="1" applyFont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 wrapText="1"/>
    </xf>
    <xf numFmtId="164" fontId="2" fillId="0" borderId="0" xfId="0" applyNumberFormat="1" applyFont="1"/>
    <xf numFmtId="164" fontId="1" fillId="0" borderId="0" xfId="0" applyNumberFormat="1" applyFont="1" applyAlignment="1">
      <alignment vertical="center"/>
    </xf>
    <xf numFmtId="0" fontId="2" fillId="0" borderId="0" xfId="0" applyFont="1"/>
    <xf numFmtId="165" fontId="1" fillId="0" borderId="0" xfId="0" applyNumberFormat="1" applyFont="1"/>
    <xf numFmtId="165" fontId="3" fillId="0" borderId="0" xfId="0" applyNumberFormat="1" applyFont="1"/>
    <xf numFmtId="0" fontId="1" fillId="0" borderId="0" xfId="0" applyFont="1" applyAlignment="1">
      <alignment wrapText="1"/>
    </xf>
    <xf numFmtId="164" fontId="1" fillId="0" borderId="0" xfId="0" applyNumberFormat="1" applyFont="1" applyAlignment="1">
      <alignment horizontal="right"/>
    </xf>
    <xf numFmtId="166" fontId="1" fillId="0" borderId="0" xfId="0" applyNumberFormat="1" applyFont="1" applyAlignment="1">
      <alignment horizontal="right" wrapText="1"/>
    </xf>
    <xf numFmtId="164" fontId="1" fillId="0" borderId="3" xfId="0" applyNumberFormat="1" applyFont="1" applyBorder="1" applyAlignment="1">
      <alignment horizontal="right" vertical="center" wrapText="1"/>
    </xf>
    <xf numFmtId="0" fontId="1" fillId="0" borderId="5" xfId="0" applyFont="1" applyBorder="1" applyAlignment="1">
      <alignment horizontal="right" vertical="center"/>
    </xf>
    <xf numFmtId="0" fontId="1" fillId="0" borderId="6" xfId="0" applyFont="1" applyBorder="1" applyAlignment="1">
      <alignment vertical="center"/>
    </xf>
    <xf numFmtId="14" fontId="1" fillId="0" borderId="5" xfId="0" applyNumberFormat="1" applyFont="1" applyBorder="1" applyAlignment="1">
      <alignment horizontal="right" vertical="center"/>
    </xf>
    <xf numFmtId="0" fontId="1" fillId="0" borderId="6" xfId="0" applyFont="1" applyBorder="1"/>
    <xf numFmtId="14" fontId="2" fillId="0" borderId="5" xfId="0" applyNumberFormat="1" applyFont="1" applyBorder="1" applyAlignment="1">
      <alignment horizontal="right" wrapText="1"/>
    </xf>
    <xf numFmtId="0" fontId="2" fillId="0" borderId="6" xfId="0" applyFont="1" applyBorder="1" applyAlignment="1">
      <alignment vertical="center"/>
    </xf>
    <xf numFmtId="0" fontId="2" fillId="0" borderId="6" xfId="0" applyFont="1" applyBorder="1"/>
    <xf numFmtId="14" fontId="1" fillId="0" borderId="5" xfId="0" applyNumberFormat="1" applyFont="1" applyBorder="1" applyAlignment="1">
      <alignment horizontal="right" wrapText="1"/>
    </xf>
    <xf numFmtId="14" fontId="1" fillId="0" borderId="7" xfId="0" applyNumberFormat="1" applyFont="1" applyBorder="1"/>
    <xf numFmtId="164" fontId="1" fillId="0" borderId="8" xfId="0" applyNumberFormat="1" applyFont="1" applyBorder="1"/>
    <xf numFmtId="0" fontId="1" fillId="0" borderId="8" xfId="0" applyFont="1" applyBorder="1"/>
    <xf numFmtId="164" fontId="1" fillId="0" borderId="8" xfId="0" applyNumberFormat="1" applyFont="1" applyBorder="1" applyAlignment="1">
      <alignment horizontal="right" vertical="center"/>
    </xf>
    <xf numFmtId="0" fontId="1" fillId="0" borderId="9" xfId="0" applyFont="1" applyBorder="1"/>
    <xf numFmtId="164" fontId="2" fillId="0" borderId="1" xfId="0" applyNumberFormat="1" applyFont="1" applyBorder="1"/>
    <xf numFmtId="0" fontId="2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right" vertical="center"/>
    </xf>
    <xf numFmtId="164" fontId="2" fillId="0" borderId="10" xfId="0" applyNumberFormat="1" applyFont="1" applyBorder="1" applyAlignment="1">
      <alignment horizontal="center" vertical="center"/>
    </xf>
    <xf numFmtId="164" fontId="1" fillId="0" borderId="11" xfId="0" applyNumberFormat="1" applyFont="1" applyBorder="1" applyAlignment="1">
      <alignment horizontal="right" vertical="center"/>
    </xf>
    <xf numFmtId="164" fontId="2" fillId="0" borderId="10" xfId="0" applyNumberFormat="1" applyFont="1" applyBorder="1" applyAlignment="1">
      <alignment horizontal="center" vertical="center" wrapText="1"/>
    </xf>
    <xf numFmtId="164" fontId="1" fillId="0" borderId="11" xfId="0" applyNumberFormat="1" applyFont="1" applyBorder="1" applyAlignment="1">
      <alignment horizontal="right" vertical="center" wrapText="1"/>
    </xf>
    <xf numFmtId="164" fontId="2" fillId="0" borderId="7" xfId="0" applyNumberFormat="1" applyFont="1" applyBorder="1" applyAlignment="1">
      <alignment horizontal="center" vertical="center" wrapText="1"/>
    </xf>
    <xf numFmtId="164" fontId="2" fillId="0" borderId="8" xfId="0" applyNumberFormat="1" applyFont="1" applyBorder="1" applyAlignment="1">
      <alignment horizontal="center" vertical="center" wrapText="1"/>
    </xf>
    <xf numFmtId="164" fontId="1" fillId="0" borderId="8" xfId="0" applyNumberFormat="1" applyFont="1" applyBorder="1" applyAlignment="1">
      <alignment horizontal="center" vertical="center" wrapText="1"/>
    </xf>
    <xf numFmtId="164" fontId="2" fillId="0" borderId="9" xfId="0" applyNumberFormat="1" applyFont="1" applyBorder="1" applyAlignment="1">
      <alignment horizontal="center" vertical="center" wrapText="1"/>
    </xf>
    <xf numFmtId="0" fontId="1" fillId="0" borderId="11" xfId="0" applyFont="1" applyBorder="1" applyAlignment="1">
      <alignment vertical="center"/>
    </xf>
    <xf numFmtId="164" fontId="1" fillId="0" borderId="9" xfId="0" applyNumberFormat="1" applyFont="1" applyBorder="1" applyAlignment="1">
      <alignment horizontal="right" vertical="center"/>
    </xf>
    <xf numFmtId="167" fontId="1" fillId="0" borderId="0" xfId="0" applyNumberFormat="1" applyFont="1"/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right"/>
    </xf>
    <xf numFmtId="166" fontId="2" fillId="0" borderId="0" xfId="0" applyNumberFormat="1" applyFont="1" applyAlignment="1">
      <alignment horizontal="right" wrapText="1"/>
    </xf>
    <xf numFmtId="164" fontId="2" fillId="0" borderId="1" xfId="0" applyNumberFormat="1" applyFont="1" applyBorder="1" applyAlignment="1">
      <alignment horizontal="right"/>
    </xf>
    <xf numFmtId="14" fontId="2" fillId="0" borderId="5" xfId="0" applyNumberFormat="1" applyFont="1" applyBorder="1" applyAlignment="1">
      <alignment horizontal="right"/>
    </xf>
    <xf numFmtId="14" fontId="1" fillId="0" borderId="5" xfId="0" applyNumberFormat="1" applyFont="1" applyBorder="1" applyAlignment="1">
      <alignment horizontal="right"/>
    </xf>
    <xf numFmtId="165" fontId="2" fillId="0" borderId="0" xfId="0" applyNumberFormat="1" applyFont="1"/>
    <xf numFmtId="164" fontId="2" fillId="0" borderId="0" xfId="0" applyNumberFormat="1" applyFont="1" applyAlignment="1">
      <alignment horizontal="right" vertical="center"/>
    </xf>
    <xf numFmtId="2" fontId="2" fillId="0" borderId="0" xfId="0" applyNumberFormat="1" applyFont="1"/>
    <xf numFmtId="14" fontId="2" fillId="0" borderId="5" xfId="0" applyNumberFormat="1" applyFont="1" applyBorder="1" applyAlignment="1">
      <alignment horizontal="right" vertical="center"/>
    </xf>
    <xf numFmtId="164" fontId="2" fillId="0" borderId="2" xfId="0" applyNumberFormat="1" applyFont="1" applyBorder="1" applyAlignment="1">
      <alignment horizontal="center" vertical="center" wrapText="1"/>
    </xf>
    <xf numFmtId="164" fontId="2" fillId="0" borderId="3" xfId="0" applyNumberFormat="1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71"/>
  <sheetViews>
    <sheetView tabSelected="1" zoomScaleNormal="100" workbookViewId="0">
      <pane ySplit="2" topLeftCell="A225" activePane="bottomLeft" state="frozen"/>
      <selection pane="bottomLeft" activeCell="R256" sqref="R256"/>
    </sheetView>
  </sheetViews>
  <sheetFormatPr defaultColWidth="8.7109375" defaultRowHeight="15" x14ac:dyDescent="0.25"/>
  <cols>
    <col min="1" max="1" width="20.7109375" style="1" customWidth="1"/>
    <col min="2" max="5" width="15.7109375" style="4" customWidth="1"/>
    <col min="6" max="6" width="3.7109375" style="4" customWidth="1"/>
    <col min="7" max="12" width="12" style="4" customWidth="1"/>
    <col min="13" max="13" width="1.7109375" style="4" customWidth="1"/>
    <col min="14" max="14" width="12" style="4" customWidth="1"/>
    <col min="15" max="15" width="3.7109375" style="4" customWidth="1"/>
    <col min="16" max="16" width="15.7109375" style="4" customWidth="1"/>
    <col min="17" max="17" width="3.7109375" style="4" customWidth="1"/>
    <col min="18" max="18" width="30.7109375" style="1" customWidth="1"/>
    <col min="19" max="19" width="13.140625" style="1" customWidth="1"/>
    <col min="20" max="20" width="10.140625" style="1" bestFit="1" customWidth="1"/>
    <col min="21" max="21" width="10.7109375" style="2" customWidth="1"/>
    <col min="22" max="16384" width="8.7109375" style="1"/>
  </cols>
  <sheetData>
    <row r="1" spans="1:18" ht="30" x14ac:dyDescent="0.25">
      <c r="A1" s="32" t="s">
        <v>0</v>
      </c>
      <c r="B1" s="34" t="s">
        <v>1</v>
      </c>
      <c r="C1" s="36" t="s">
        <v>2</v>
      </c>
      <c r="D1" s="36" t="s">
        <v>3</v>
      </c>
      <c r="E1" s="36" t="s">
        <v>41</v>
      </c>
      <c r="F1" s="17"/>
      <c r="G1" s="56" t="s">
        <v>4</v>
      </c>
      <c r="H1" s="57"/>
      <c r="I1" s="57"/>
      <c r="J1" s="57"/>
      <c r="K1" s="57"/>
      <c r="L1" s="57"/>
      <c r="M1" s="57"/>
      <c r="N1" s="58"/>
      <c r="O1" s="17"/>
      <c r="P1" s="34" t="s">
        <v>5</v>
      </c>
      <c r="Q1" s="34"/>
      <c r="R1" s="32" t="s">
        <v>43</v>
      </c>
    </row>
    <row r="2" spans="1:18" x14ac:dyDescent="0.25">
      <c r="A2" s="33"/>
      <c r="B2" s="35"/>
      <c r="C2" s="37"/>
      <c r="D2" s="37"/>
      <c r="E2" s="37"/>
      <c r="F2" s="6"/>
      <c r="G2" s="38" t="s">
        <v>21</v>
      </c>
      <c r="H2" s="39" t="s">
        <v>28</v>
      </c>
      <c r="I2" s="39" t="s">
        <v>22</v>
      </c>
      <c r="J2" s="39" t="s">
        <v>8</v>
      </c>
      <c r="K2" s="39" t="s">
        <v>23</v>
      </c>
      <c r="L2" s="39" t="s">
        <v>7</v>
      </c>
      <c r="M2" s="40"/>
      <c r="N2" s="41" t="s">
        <v>29</v>
      </c>
      <c r="O2" s="8"/>
      <c r="P2" s="29"/>
      <c r="Q2" s="43"/>
      <c r="R2" s="42"/>
    </row>
    <row r="3" spans="1:18" x14ac:dyDescent="0.25">
      <c r="A3" s="18"/>
      <c r="B3" s="5"/>
      <c r="C3" s="6"/>
      <c r="D3" s="6"/>
      <c r="E3" s="6"/>
      <c r="F3" s="6"/>
      <c r="G3" s="7"/>
      <c r="H3" s="7"/>
      <c r="I3" s="7"/>
      <c r="J3" s="7"/>
      <c r="K3" s="7"/>
      <c r="L3" s="7"/>
      <c r="M3" s="8"/>
      <c r="N3" s="7"/>
      <c r="O3" s="8"/>
      <c r="P3" s="5"/>
      <c r="Q3" s="5"/>
      <c r="R3" s="19"/>
    </row>
    <row r="4" spans="1:18" x14ac:dyDescent="0.25">
      <c r="A4" s="20">
        <v>43324</v>
      </c>
      <c r="B4" s="5">
        <v>500000</v>
      </c>
      <c r="P4" s="4">
        <f>SUM(B4-C4-D4-E4+N4)</f>
        <v>500000</v>
      </c>
      <c r="R4" s="21"/>
    </row>
    <row r="5" spans="1:18" x14ac:dyDescent="0.25">
      <c r="A5" s="20">
        <v>43324</v>
      </c>
      <c r="E5" s="5">
        <v>175</v>
      </c>
      <c r="P5" s="4">
        <f t="shared" ref="P5:P53" si="0">SUM(P4-B5-C5-D5-E5+N5)</f>
        <v>499825</v>
      </c>
      <c r="R5" s="19" t="s">
        <v>42</v>
      </c>
    </row>
    <row r="6" spans="1:18" x14ac:dyDescent="0.25">
      <c r="A6" s="55" t="s">
        <v>97</v>
      </c>
      <c r="E6" s="5"/>
      <c r="P6" s="9">
        <v>499825</v>
      </c>
      <c r="R6" s="23" t="s">
        <v>27</v>
      </c>
    </row>
    <row r="7" spans="1:18" x14ac:dyDescent="0.25">
      <c r="A7" s="20">
        <v>43354</v>
      </c>
      <c r="G7" s="5"/>
      <c r="H7" s="5"/>
      <c r="I7" s="5"/>
      <c r="J7" s="5">
        <v>64.53</v>
      </c>
      <c r="K7" s="5"/>
      <c r="L7" s="5"/>
      <c r="M7" s="5"/>
      <c r="N7" s="5">
        <f>SUM(G7:L7)</f>
        <v>64.53</v>
      </c>
      <c r="O7" s="5"/>
      <c r="P7" s="4">
        <f>SUM(P5-B7-C7-D7-E7+N7)</f>
        <v>499889.53</v>
      </c>
      <c r="R7" s="19" t="s">
        <v>30</v>
      </c>
    </row>
    <row r="8" spans="1:18" x14ac:dyDescent="0.25">
      <c r="A8" s="55" t="s">
        <v>95</v>
      </c>
      <c r="G8" s="5"/>
      <c r="H8" s="5"/>
      <c r="I8" s="5"/>
      <c r="J8" s="5"/>
      <c r="K8" s="5"/>
      <c r="L8" s="5"/>
      <c r="M8" s="5"/>
      <c r="N8" s="5"/>
      <c r="O8" s="5"/>
      <c r="P8" s="9">
        <v>499889.53</v>
      </c>
      <c r="R8" s="23" t="s">
        <v>96</v>
      </c>
    </row>
    <row r="9" spans="1:18" x14ac:dyDescent="0.25">
      <c r="A9" s="20">
        <v>43384</v>
      </c>
      <c r="G9" s="5"/>
      <c r="H9" s="5"/>
      <c r="I9" s="5"/>
      <c r="J9" s="5">
        <v>118.98</v>
      </c>
      <c r="K9" s="5"/>
      <c r="L9" s="5"/>
      <c r="M9" s="5"/>
      <c r="N9" s="5">
        <f t="shared" ref="N9:N96" si="1">SUM(G9:L9)</f>
        <v>118.98</v>
      </c>
      <c r="O9" s="5"/>
      <c r="P9" s="4">
        <f>SUM(P7-B9-C9-D9-E9+N9)</f>
        <v>500008.51</v>
      </c>
      <c r="R9" s="19" t="s">
        <v>30</v>
      </c>
    </row>
    <row r="10" spans="1:18" x14ac:dyDescent="0.25">
      <c r="A10" s="55" t="s">
        <v>94</v>
      </c>
      <c r="G10" s="5"/>
      <c r="H10" s="5"/>
      <c r="I10" s="5"/>
      <c r="J10" s="5"/>
      <c r="K10" s="5"/>
      <c r="L10" s="5"/>
      <c r="M10" s="5"/>
      <c r="N10" s="5"/>
      <c r="O10" s="5"/>
      <c r="P10" s="9">
        <v>500008.51</v>
      </c>
      <c r="R10" s="23" t="s">
        <v>27</v>
      </c>
    </row>
    <row r="11" spans="1:18" x14ac:dyDescent="0.25">
      <c r="A11" s="20">
        <v>43415</v>
      </c>
      <c r="G11" s="5"/>
      <c r="H11" s="5"/>
      <c r="I11" s="5"/>
      <c r="J11" s="5">
        <v>122.97</v>
      </c>
      <c r="K11" s="5"/>
      <c r="L11" s="5"/>
      <c r="M11" s="5"/>
      <c r="N11" s="5">
        <f t="shared" si="1"/>
        <v>122.97</v>
      </c>
      <c r="O11" s="5"/>
      <c r="P11" s="4">
        <f>SUM(P9-B11-C11-D11-E11+N11)</f>
        <v>500131.48</v>
      </c>
      <c r="R11" s="19" t="s">
        <v>30</v>
      </c>
    </row>
    <row r="12" spans="1:18" x14ac:dyDescent="0.25">
      <c r="A12" s="55" t="s">
        <v>93</v>
      </c>
      <c r="G12" s="5"/>
      <c r="H12" s="5"/>
      <c r="I12" s="5"/>
      <c r="J12" s="5"/>
      <c r="K12" s="5"/>
      <c r="L12" s="5"/>
      <c r="M12" s="5"/>
      <c r="N12" s="5"/>
      <c r="O12" s="5"/>
      <c r="P12" s="9">
        <v>500131.48</v>
      </c>
      <c r="R12" s="23" t="s">
        <v>27</v>
      </c>
    </row>
    <row r="13" spans="1:18" x14ac:dyDescent="0.25">
      <c r="A13" s="20">
        <v>43445</v>
      </c>
      <c r="G13" s="5"/>
      <c r="H13" s="5"/>
      <c r="I13" s="5"/>
      <c r="J13" s="5">
        <v>119.03</v>
      </c>
      <c r="K13" s="5"/>
      <c r="L13" s="5"/>
      <c r="M13" s="5"/>
      <c r="N13" s="5">
        <f t="shared" si="1"/>
        <v>119.03</v>
      </c>
      <c r="O13" s="5"/>
      <c r="P13" s="4">
        <f>SUM(P11-B13-C13-D13-E13+N13)</f>
        <v>500250.51</v>
      </c>
      <c r="R13" s="19" t="s">
        <v>30</v>
      </c>
    </row>
    <row r="14" spans="1:18" x14ac:dyDescent="0.25">
      <c r="A14" s="55" t="s">
        <v>92</v>
      </c>
      <c r="G14" s="5"/>
      <c r="H14" s="5"/>
      <c r="I14" s="5"/>
      <c r="J14" s="5"/>
      <c r="K14" s="5"/>
      <c r="L14" s="5"/>
      <c r="M14" s="5"/>
      <c r="N14" s="5"/>
      <c r="O14" s="5"/>
      <c r="P14" s="9">
        <v>500250.51</v>
      </c>
      <c r="R14" s="23" t="s">
        <v>27</v>
      </c>
    </row>
    <row r="15" spans="1:18" x14ac:dyDescent="0.25">
      <c r="A15" s="20">
        <v>43476</v>
      </c>
      <c r="G15" s="5"/>
      <c r="H15" s="5"/>
      <c r="I15" s="5"/>
      <c r="J15" s="5">
        <v>123.02</v>
      </c>
      <c r="K15" s="5"/>
      <c r="L15" s="5"/>
      <c r="M15" s="5"/>
      <c r="N15" s="5">
        <f t="shared" si="1"/>
        <v>123.02</v>
      </c>
      <c r="O15" s="5"/>
      <c r="P15" s="4">
        <f>SUM(P13-B15-C15-D15-E15+N15)</f>
        <v>500373.53</v>
      </c>
      <c r="R15" s="19" t="s">
        <v>30</v>
      </c>
    </row>
    <row r="16" spans="1:18" x14ac:dyDescent="0.25">
      <c r="A16" s="55" t="s">
        <v>91</v>
      </c>
      <c r="G16" s="5"/>
      <c r="H16" s="5"/>
      <c r="I16" s="5"/>
      <c r="J16" s="5"/>
      <c r="K16" s="5"/>
      <c r="L16" s="5"/>
      <c r="M16" s="5"/>
      <c r="N16" s="5"/>
      <c r="O16" s="5"/>
      <c r="P16" s="9">
        <v>500373.58</v>
      </c>
      <c r="R16" s="23" t="s">
        <v>27</v>
      </c>
    </row>
    <row r="17" spans="1:18" x14ac:dyDescent="0.25">
      <c r="A17" s="20">
        <v>43507</v>
      </c>
      <c r="G17" s="5"/>
      <c r="H17" s="5"/>
      <c r="I17" s="5"/>
      <c r="J17" s="5">
        <v>123.05</v>
      </c>
      <c r="K17" s="5"/>
      <c r="L17" s="5"/>
      <c r="M17" s="5"/>
      <c r="N17" s="5">
        <f t="shared" si="1"/>
        <v>123.05</v>
      </c>
      <c r="O17" s="5"/>
      <c r="P17" s="4">
        <f>SUM(P15-B17-C17-D17-E17+N17)</f>
        <v>500496.58</v>
      </c>
      <c r="R17" s="19" t="s">
        <v>30</v>
      </c>
    </row>
    <row r="18" spans="1:18" x14ac:dyDescent="0.25">
      <c r="A18" s="20">
        <v>43507</v>
      </c>
      <c r="B18" s="5"/>
      <c r="C18" s="5">
        <v>2334.88</v>
      </c>
      <c r="D18" s="5">
        <v>6950</v>
      </c>
      <c r="E18" s="5"/>
      <c r="F18" s="5"/>
      <c r="N18" s="5">
        <f t="shared" si="1"/>
        <v>0</v>
      </c>
      <c r="P18" s="4">
        <f t="shared" si="0"/>
        <v>491211.7</v>
      </c>
      <c r="R18" s="21" t="s">
        <v>40</v>
      </c>
    </row>
    <row r="19" spans="1:18" x14ac:dyDescent="0.25">
      <c r="A19" s="55" t="s">
        <v>90</v>
      </c>
      <c r="B19" s="5"/>
      <c r="C19" s="5"/>
      <c r="D19" s="5"/>
      <c r="E19" s="5"/>
      <c r="F19" s="5"/>
      <c r="N19" s="5"/>
      <c r="P19" s="9">
        <v>491211.7</v>
      </c>
      <c r="R19" s="24" t="s">
        <v>27</v>
      </c>
    </row>
    <row r="20" spans="1:18" x14ac:dyDescent="0.25">
      <c r="A20" s="20">
        <v>43535</v>
      </c>
      <c r="G20" s="5"/>
      <c r="H20" s="5"/>
      <c r="I20" s="5"/>
      <c r="J20" s="5">
        <v>111.17</v>
      </c>
      <c r="K20" s="5"/>
      <c r="L20" s="5"/>
      <c r="M20" s="5"/>
      <c r="N20" s="5">
        <f t="shared" si="1"/>
        <v>111.17</v>
      </c>
      <c r="O20" s="5"/>
      <c r="P20" s="4">
        <f>SUM(P18-B20-C20-D20-E20+N20)</f>
        <v>491322.87</v>
      </c>
      <c r="R20" s="19" t="s">
        <v>30</v>
      </c>
    </row>
    <row r="21" spans="1:18" x14ac:dyDescent="0.25">
      <c r="A21" s="22" t="s">
        <v>89</v>
      </c>
      <c r="G21" s="5"/>
      <c r="H21" s="5"/>
      <c r="I21" s="5"/>
      <c r="J21" s="5"/>
      <c r="K21" s="5"/>
      <c r="L21" s="5"/>
      <c r="M21" s="5"/>
      <c r="N21" s="5">
        <f t="shared" si="1"/>
        <v>0</v>
      </c>
      <c r="O21" s="5"/>
      <c r="P21" s="9">
        <f t="shared" si="0"/>
        <v>491322.87</v>
      </c>
      <c r="Q21" s="9"/>
      <c r="R21" s="23" t="s">
        <v>27</v>
      </c>
    </row>
    <row r="22" spans="1:18" x14ac:dyDescent="0.25">
      <c r="A22" s="20">
        <v>43566</v>
      </c>
      <c r="G22" s="5"/>
      <c r="H22" s="5"/>
      <c r="I22" s="5"/>
      <c r="J22" s="5">
        <v>123.1</v>
      </c>
      <c r="K22" s="5"/>
      <c r="L22" s="5"/>
      <c r="M22" s="5"/>
      <c r="N22" s="5">
        <f t="shared" si="1"/>
        <v>123.1</v>
      </c>
      <c r="O22" s="5"/>
      <c r="P22" s="4">
        <f t="shared" si="0"/>
        <v>491445.97</v>
      </c>
      <c r="R22" s="19" t="s">
        <v>30</v>
      </c>
    </row>
    <row r="23" spans="1:18" x14ac:dyDescent="0.25">
      <c r="A23" s="55" t="s">
        <v>88</v>
      </c>
      <c r="G23" s="5"/>
      <c r="H23" s="5"/>
      <c r="I23" s="5"/>
      <c r="J23" s="5"/>
      <c r="K23" s="5"/>
      <c r="L23" s="5"/>
      <c r="M23" s="5"/>
      <c r="N23" s="5"/>
      <c r="O23" s="5"/>
      <c r="P23" s="9">
        <v>491445.97</v>
      </c>
      <c r="R23" s="23" t="s">
        <v>27</v>
      </c>
    </row>
    <row r="24" spans="1:18" x14ac:dyDescent="0.25">
      <c r="A24" s="20">
        <v>43596</v>
      </c>
      <c r="G24" s="5"/>
      <c r="H24" s="5"/>
      <c r="I24" s="5"/>
      <c r="J24" s="5">
        <v>119.16</v>
      </c>
      <c r="K24" s="5"/>
      <c r="L24" s="5"/>
      <c r="M24" s="5"/>
      <c r="N24" s="5">
        <f t="shared" si="1"/>
        <v>119.16</v>
      </c>
      <c r="O24" s="5"/>
      <c r="P24" s="4">
        <f>SUM(P22-B24-C24-D24-E24+N24)</f>
        <v>491565.12999999995</v>
      </c>
      <c r="R24" s="19" t="s">
        <v>30</v>
      </c>
    </row>
    <row r="25" spans="1:18" x14ac:dyDescent="0.25">
      <c r="A25" s="55" t="s">
        <v>87</v>
      </c>
      <c r="G25" s="5"/>
      <c r="H25" s="5"/>
      <c r="I25" s="5"/>
      <c r="J25" s="5"/>
      <c r="K25" s="5"/>
      <c r="L25" s="5"/>
      <c r="M25" s="5"/>
      <c r="N25" s="5"/>
      <c r="O25" s="5"/>
      <c r="P25" s="9">
        <v>491565.13</v>
      </c>
      <c r="R25" s="23" t="s">
        <v>27</v>
      </c>
    </row>
    <row r="26" spans="1:18" x14ac:dyDescent="0.25">
      <c r="A26" s="20">
        <v>43627</v>
      </c>
      <c r="G26" s="5"/>
      <c r="H26" s="5"/>
      <c r="I26" s="5"/>
      <c r="J26" s="5">
        <v>116.85</v>
      </c>
      <c r="K26" s="5"/>
      <c r="L26" s="5"/>
      <c r="M26" s="5"/>
      <c r="N26" s="5">
        <f t="shared" si="1"/>
        <v>116.85</v>
      </c>
      <c r="O26" s="5"/>
      <c r="P26" s="4">
        <f>SUM(P24-B26-C26-D26-E26+N26)</f>
        <v>491681.97999999992</v>
      </c>
      <c r="R26" s="19" t="s">
        <v>30</v>
      </c>
    </row>
    <row r="27" spans="1:18" x14ac:dyDescent="0.25">
      <c r="A27" s="55" t="s">
        <v>86</v>
      </c>
      <c r="G27" s="5"/>
      <c r="H27" s="5"/>
      <c r="I27" s="5"/>
      <c r="J27" s="5"/>
      <c r="K27" s="5"/>
      <c r="L27" s="5"/>
      <c r="M27" s="5"/>
      <c r="N27" s="5"/>
      <c r="O27" s="5"/>
      <c r="P27" s="9">
        <v>491681.98</v>
      </c>
      <c r="R27" s="23" t="s">
        <v>27</v>
      </c>
    </row>
    <row r="28" spans="1:18" x14ac:dyDescent="0.25">
      <c r="A28" s="20">
        <v>43657</v>
      </c>
      <c r="G28" s="5"/>
      <c r="H28" s="5"/>
      <c r="I28" s="5"/>
      <c r="J28" s="5">
        <v>93.72</v>
      </c>
      <c r="K28" s="5"/>
      <c r="L28" s="5"/>
      <c r="M28" s="5"/>
      <c r="N28" s="5">
        <f t="shared" si="1"/>
        <v>93.72</v>
      </c>
      <c r="O28" s="5"/>
      <c r="P28" s="4">
        <f>SUM(P26-B28-C28-D28-E28+N28)</f>
        <v>491775.6999999999</v>
      </c>
      <c r="R28" s="19" t="s">
        <v>30</v>
      </c>
    </row>
    <row r="29" spans="1:18" x14ac:dyDescent="0.25">
      <c r="A29" s="55" t="s">
        <v>85</v>
      </c>
      <c r="G29" s="5"/>
      <c r="H29" s="5"/>
      <c r="I29" s="5"/>
      <c r="J29" s="5"/>
      <c r="K29" s="5"/>
      <c r="L29" s="5"/>
      <c r="M29" s="5"/>
      <c r="N29" s="5"/>
      <c r="O29" s="5"/>
      <c r="P29" s="9">
        <v>491775.7</v>
      </c>
      <c r="R29" s="23" t="s">
        <v>27</v>
      </c>
    </row>
    <row r="30" spans="1:18" x14ac:dyDescent="0.25">
      <c r="A30" s="20" t="s">
        <v>6</v>
      </c>
      <c r="G30" s="5"/>
      <c r="H30" s="5"/>
      <c r="I30" s="5"/>
      <c r="J30" s="5">
        <v>93.4</v>
      </c>
      <c r="K30" s="5"/>
      <c r="L30" s="5"/>
      <c r="M30" s="5"/>
      <c r="N30" s="5">
        <f t="shared" si="1"/>
        <v>93.4</v>
      </c>
      <c r="O30" s="5"/>
      <c r="P30" s="4">
        <f>SUM(P28-B30-C30-D30-E30+N30)</f>
        <v>491869.09999999992</v>
      </c>
      <c r="R30" s="19" t="s">
        <v>30</v>
      </c>
    </row>
    <row r="31" spans="1:18" x14ac:dyDescent="0.25">
      <c r="A31" s="20">
        <v>43688</v>
      </c>
      <c r="B31" s="10"/>
      <c r="C31" s="5">
        <v>2367.33</v>
      </c>
      <c r="D31" s="5">
        <v>6917.55</v>
      </c>
      <c r="E31" s="5"/>
      <c r="F31" s="5"/>
      <c r="N31" s="5">
        <f t="shared" si="1"/>
        <v>0</v>
      </c>
      <c r="P31" s="4">
        <f t="shared" si="0"/>
        <v>482584.21999999991</v>
      </c>
      <c r="R31" s="21" t="s">
        <v>40</v>
      </c>
    </row>
    <row r="32" spans="1:18" x14ac:dyDescent="0.25">
      <c r="A32" s="55" t="s">
        <v>84</v>
      </c>
      <c r="B32" s="10"/>
      <c r="C32" s="5"/>
      <c r="D32" s="5"/>
      <c r="E32" s="5"/>
      <c r="F32" s="5"/>
      <c r="N32" s="5"/>
      <c r="P32" s="9">
        <v>482584.22</v>
      </c>
      <c r="R32" s="24" t="s">
        <v>27</v>
      </c>
    </row>
    <row r="33" spans="1:18" x14ac:dyDescent="0.25">
      <c r="A33" s="20">
        <v>43710</v>
      </c>
      <c r="B33" s="10"/>
      <c r="C33" s="5"/>
      <c r="D33" s="5"/>
      <c r="E33" s="5"/>
      <c r="F33" s="5"/>
      <c r="G33" s="5">
        <v>1.51</v>
      </c>
      <c r="H33" s="5"/>
      <c r="I33" s="5"/>
      <c r="J33" s="5"/>
      <c r="K33" s="5"/>
      <c r="L33" s="5"/>
      <c r="M33" s="5"/>
      <c r="N33" s="5">
        <f t="shared" si="1"/>
        <v>1.51</v>
      </c>
      <c r="O33" s="5"/>
      <c r="P33" s="4">
        <f>SUM(P31-B33-C33-D33-E33+N33)</f>
        <v>482585.72999999992</v>
      </c>
      <c r="R33" s="19" t="s">
        <v>31</v>
      </c>
    </row>
    <row r="34" spans="1:18" x14ac:dyDescent="0.25">
      <c r="A34" s="20">
        <v>43719</v>
      </c>
      <c r="B34" s="10"/>
      <c r="C34" s="5"/>
      <c r="D34" s="5"/>
      <c r="E34" s="5"/>
      <c r="F34" s="5"/>
      <c r="G34" s="5"/>
      <c r="H34" s="5"/>
      <c r="I34" s="5"/>
      <c r="J34" s="5">
        <v>86.54</v>
      </c>
      <c r="K34" s="5"/>
      <c r="L34" s="5"/>
      <c r="M34" s="5"/>
      <c r="N34" s="5">
        <f t="shared" si="1"/>
        <v>86.54</v>
      </c>
      <c r="O34" s="5"/>
      <c r="P34" s="4">
        <f t="shared" si="0"/>
        <v>482672.2699999999</v>
      </c>
      <c r="R34" s="19" t="s">
        <v>30</v>
      </c>
    </row>
    <row r="35" spans="1:18" x14ac:dyDescent="0.25">
      <c r="A35" s="55" t="s">
        <v>83</v>
      </c>
      <c r="B35" s="10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9">
        <v>482672.27</v>
      </c>
      <c r="R35" s="23" t="s">
        <v>27</v>
      </c>
    </row>
    <row r="36" spans="1:18" x14ac:dyDescent="0.25">
      <c r="A36" s="20">
        <v>43739</v>
      </c>
      <c r="B36" s="10"/>
      <c r="C36" s="5"/>
      <c r="D36" s="5"/>
      <c r="E36" s="5"/>
      <c r="F36" s="5"/>
      <c r="G36" s="5">
        <v>48.37</v>
      </c>
      <c r="H36" s="5"/>
      <c r="I36" s="5"/>
      <c r="J36" s="5"/>
      <c r="K36" s="5"/>
      <c r="L36" s="5"/>
      <c r="M36" s="5"/>
      <c r="N36" s="5">
        <f t="shared" si="1"/>
        <v>48.37</v>
      </c>
      <c r="O36" s="5"/>
      <c r="P36" s="4">
        <f>SUM(P34-B36-C36-D36-E36+N36)</f>
        <v>482720.6399999999</v>
      </c>
      <c r="R36" s="19" t="s">
        <v>31</v>
      </c>
    </row>
    <row r="37" spans="1:18" x14ac:dyDescent="0.25">
      <c r="A37" s="20">
        <v>43739</v>
      </c>
      <c r="B37" s="10"/>
      <c r="C37" s="5"/>
      <c r="D37" s="5"/>
      <c r="E37" s="5"/>
      <c r="F37" s="5"/>
      <c r="G37" s="5"/>
      <c r="H37" s="5"/>
      <c r="I37" s="5"/>
      <c r="J37" s="5"/>
      <c r="K37" s="5"/>
      <c r="L37" s="5">
        <v>41.92</v>
      </c>
      <c r="M37" s="5"/>
      <c r="N37" s="5">
        <f t="shared" si="1"/>
        <v>41.92</v>
      </c>
      <c r="O37" s="5"/>
      <c r="P37" s="4">
        <f t="shared" si="0"/>
        <v>482762.55999999988</v>
      </c>
      <c r="R37" s="19" t="s">
        <v>32</v>
      </c>
    </row>
    <row r="38" spans="1:18" x14ac:dyDescent="0.25">
      <c r="A38" s="20">
        <v>43749</v>
      </c>
      <c r="B38" s="10"/>
      <c r="C38" s="5"/>
      <c r="D38" s="5"/>
      <c r="E38" s="5"/>
      <c r="F38" s="5"/>
      <c r="G38" s="5"/>
      <c r="H38" s="5"/>
      <c r="I38" s="5"/>
      <c r="J38" s="5">
        <v>53.58</v>
      </c>
      <c r="K38" s="5"/>
      <c r="L38" s="5"/>
      <c r="M38" s="5"/>
      <c r="N38" s="5">
        <f t="shared" si="1"/>
        <v>53.58</v>
      </c>
      <c r="O38" s="5"/>
      <c r="P38" s="4">
        <f t="shared" si="0"/>
        <v>482816.1399999999</v>
      </c>
      <c r="R38" s="19" t="s">
        <v>30</v>
      </c>
    </row>
    <row r="39" spans="1:18" x14ac:dyDescent="0.25">
      <c r="A39" s="55" t="s">
        <v>82</v>
      </c>
      <c r="B39" s="10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9">
        <v>482816.14</v>
      </c>
      <c r="R39" s="23" t="s">
        <v>27</v>
      </c>
    </row>
    <row r="40" spans="1:18" x14ac:dyDescent="0.25">
      <c r="A40" s="20">
        <v>43770</v>
      </c>
      <c r="B40" s="10"/>
      <c r="C40" s="5"/>
      <c r="D40" s="5"/>
      <c r="E40" s="5"/>
      <c r="F40" s="5"/>
      <c r="G40" s="5">
        <v>79.41</v>
      </c>
      <c r="H40" s="5"/>
      <c r="I40" s="5"/>
      <c r="J40" s="5"/>
      <c r="K40" s="5"/>
      <c r="L40" s="5"/>
      <c r="M40" s="5"/>
      <c r="N40" s="5">
        <f t="shared" si="1"/>
        <v>79.41</v>
      </c>
      <c r="O40" s="5"/>
      <c r="P40" s="4">
        <f>SUM(P38-B40-C40-D40-E40+N40)</f>
        <v>482895.54999999987</v>
      </c>
      <c r="R40" s="19" t="s">
        <v>31</v>
      </c>
    </row>
    <row r="41" spans="1:18" x14ac:dyDescent="0.25">
      <c r="A41" s="20">
        <v>43770</v>
      </c>
      <c r="B41" s="10"/>
      <c r="C41" s="5"/>
      <c r="D41" s="5"/>
      <c r="E41" s="5"/>
      <c r="F41" s="5"/>
      <c r="G41" s="5"/>
      <c r="H41" s="5"/>
      <c r="I41" s="5"/>
      <c r="J41" s="5"/>
      <c r="K41" s="5"/>
      <c r="L41" s="5">
        <v>86.63</v>
      </c>
      <c r="M41" s="5"/>
      <c r="N41" s="5">
        <f t="shared" si="1"/>
        <v>86.63</v>
      </c>
      <c r="O41" s="5"/>
      <c r="P41" s="4">
        <f t="shared" si="0"/>
        <v>482982.17999999988</v>
      </c>
      <c r="R41" s="19" t="s">
        <v>32</v>
      </c>
    </row>
    <row r="42" spans="1:18" x14ac:dyDescent="0.25">
      <c r="A42" s="20">
        <v>43780</v>
      </c>
      <c r="B42" s="10"/>
      <c r="C42" s="5"/>
      <c r="D42" s="5"/>
      <c r="E42" s="5"/>
      <c r="F42" s="5"/>
      <c r="G42" s="5"/>
      <c r="H42" s="5"/>
      <c r="I42" s="5"/>
      <c r="J42" s="5">
        <v>45.67</v>
      </c>
      <c r="K42" s="5"/>
      <c r="L42" s="5"/>
      <c r="M42" s="5"/>
      <c r="N42" s="5">
        <f t="shared" si="1"/>
        <v>45.67</v>
      </c>
      <c r="O42" s="5"/>
      <c r="P42" s="4">
        <f t="shared" si="0"/>
        <v>483027.84999999986</v>
      </c>
      <c r="R42" s="19" t="s">
        <v>30</v>
      </c>
    </row>
    <row r="43" spans="1:18" x14ac:dyDescent="0.25">
      <c r="A43" s="55" t="s">
        <v>81</v>
      </c>
      <c r="B43" s="10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9">
        <v>483027.85</v>
      </c>
      <c r="R43" s="23" t="s">
        <v>27</v>
      </c>
    </row>
    <row r="44" spans="1:18" x14ac:dyDescent="0.25">
      <c r="A44" s="20">
        <v>43801</v>
      </c>
      <c r="G44" s="10">
        <v>76.849999999999994</v>
      </c>
      <c r="H44" s="10"/>
      <c r="I44" s="10"/>
      <c r="J44" s="10"/>
      <c r="K44" s="10"/>
      <c r="L44" s="10"/>
      <c r="M44" s="10"/>
      <c r="N44" s="5">
        <f t="shared" si="1"/>
        <v>76.849999999999994</v>
      </c>
      <c r="O44" s="10"/>
      <c r="P44" s="4">
        <f>SUM(P42-B44-C44-D44-E44+N44)</f>
        <v>483104.69999999984</v>
      </c>
      <c r="R44" s="19" t="s">
        <v>31</v>
      </c>
    </row>
    <row r="45" spans="1:18" x14ac:dyDescent="0.25">
      <c r="A45" s="20">
        <v>43801</v>
      </c>
      <c r="G45" s="10"/>
      <c r="H45" s="10"/>
      <c r="I45" s="10"/>
      <c r="J45" s="10"/>
      <c r="K45" s="10"/>
      <c r="L45" s="10">
        <v>83.83</v>
      </c>
      <c r="M45" s="10"/>
      <c r="N45" s="5">
        <f t="shared" si="1"/>
        <v>83.83</v>
      </c>
      <c r="O45" s="10"/>
      <c r="P45" s="4">
        <f t="shared" si="0"/>
        <v>483188.52999999985</v>
      </c>
      <c r="R45" s="19" t="s">
        <v>32</v>
      </c>
    </row>
    <row r="46" spans="1:18" x14ac:dyDescent="0.25">
      <c r="A46" s="20">
        <v>43810</v>
      </c>
      <c r="G46" s="10"/>
      <c r="H46" s="10"/>
      <c r="I46" s="10"/>
      <c r="J46" s="10">
        <v>43.72</v>
      </c>
      <c r="K46" s="10"/>
      <c r="L46" s="10"/>
      <c r="M46" s="10"/>
      <c r="N46" s="5">
        <f t="shared" si="1"/>
        <v>43.72</v>
      </c>
      <c r="O46" s="10"/>
      <c r="P46" s="4">
        <f t="shared" si="0"/>
        <v>483232.24999999983</v>
      </c>
      <c r="R46" s="19" t="s">
        <v>30</v>
      </c>
    </row>
    <row r="47" spans="1:18" x14ac:dyDescent="0.25">
      <c r="A47" s="55" t="s">
        <v>80</v>
      </c>
      <c r="G47" s="10"/>
      <c r="H47" s="10"/>
      <c r="I47" s="10"/>
      <c r="J47" s="10"/>
      <c r="K47" s="10"/>
      <c r="L47" s="10"/>
      <c r="M47" s="10"/>
      <c r="N47" s="5"/>
      <c r="O47" s="10"/>
      <c r="P47" s="9">
        <v>483232.25</v>
      </c>
      <c r="R47" s="23" t="s">
        <v>27</v>
      </c>
    </row>
    <row r="48" spans="1:18" x14ac:dyDescent="0.25">
      <c r="A48" s="20">
        <v>43832</v>
      </c>
      <c r="G48" s="5">
        <v>79.41</v>
      </c>
      <c r="H48" s="5"/>
      <c r="I48" s="5"/>
      <c r="J48" s="5"/>
      <c r="K48" s="5"/>
      <c r="L48" s="5"/>
      <c r="M48" s="5"/>
      <c r="N48" s="5">
        <f t="shared" si="1"/>
        <v>79.41</v>
      </c>
      <c r="O48" s="5"/>
      <c r="P48" s="4">
        <f>SUM(P46-B48-C48-D48-E48+N48)</f>
        <v>483311.6599999998</v>
      </c>
      <c r="R48" s="19" t="s">
        <v>31</v>
      </c>
    </row>
    <row r="49" spans="1:18" x14ac:dyDescent="0.25">
      <c r="A49" s="20">
        <v>43832</v>
      </c>
      <c r="G49" s="5"/>
      <c r="H49" s="5"/>
      <c r="I49" s="5"/>
      <c r="J49" s="5"/>
      <c r="K49" s="5"/>
      <c r="L49" s="5">
        <v>86.63</v>
      </c>
      <c r="M49" s="5"/>
      <c r="N49" s="5">
        <f t="shared" si="1"/>
        <v>86.63</v>
      </c>
      <c r="O49" s="5"/>
      <c r="P49" s="4">
        <f t="shared" si="0"/>
        <v>483398.2899999998</v>
      </c>
      <c r="R49" s="19" t="s">
        <v>32</v>
      </c>
    </row>
    <row r="50" spans="1:18" x14ac:dyDescent="0.25">
      <c r="A50" s="20">
        <v>43843</v>
      </c>
      <c r="G50" s="5"/>
      <c r="H50" s="5"/>
      <c r="I50" s="5"/>
      <c r="J50" s="5">
        <v>57.03</v>
      </c>
      <c r="K50" s="5"/>
      <c r="L50" s="5"/>
      <c r="M50" s="5"/>
      <c r="N50" s="5">
        <f t="shared" si="1"/>
        <v>57.03</v>
      </c>
      <c r="O50" s="5"/>
      <c r="P50" s="4">
        <f t="shared" si="0"/>
        <v>483455.31999999983</v>
      </c>
      <c r="R50" s="19" t="s">
        <v>30</v>
      </c>
    </row>
    <row r="51" spans="1:18" x14ac:dyDescent="0.25">
      <c r="A51" s="55" t="s">
        <v>79</v>
      </c>
      <c r="G51" s="5"/>
      <c r="H51" s="5"/>
      <c r="I51" s="5"/>
      <c r="J51" s="5"/>
      <c r="K51" s="5"/>
      <c r="L51" s="5"/>
      <c r="M51" s="5"/>
      <c r="N51" s="5"/>
      <c r="O51" s="5"/>
      <c r="P51" s="9">
        <v>483455.32</v>
      </c>
      <c r="R51" s="23" t="s">
        <v>27</v>
      </c>
    </row>
    <row r="52" spans="1:18" x14ac:dyDescent="0.25">
      <c r="A52" s="20">
        <v>43864</v>
      </c>
      <c r="G52" s="5">
        <v>79.19</v>
      </c>
      <c r="H52" s="5"/>
      <c r="I52" s="5"/>
      <c r="J52" s="5"/>
      <c r="K52" s="5"/>
      <c r="L52" s="5"/>
      <c r="M52" s="5"/>
      <c r="N52" s="5">
        <f t="shared" si="1"/>
        <v>79.19</v>
      </c>
      <c r="O52" s="5"/>
      <c r="P52" s="4">
        <f>SUM(P50-B52-C52-D52-E52+N52)</f>
        <v>483534.50999999983</v>
      </c>
      <c r="R52" s="19" t="s">
        <v>31</v>
      </c>
    </row>
    <row r="53" spans="1:18" x14ac:dyDescent="0.25">
      <c r="A53" s="20">
        <v>43864</v>
      </c>
      <c r="D53" s="5"/>
      <c r="E53" s="5"/>
      <c r="F53" s="5"/>
      <c r="G53" s="10"/>
      <c r="H53" s="10"/>
      <c r="I53" s="10"/>
      <c r="J53" s="10"/>
      <c r="K53" s="10"/>
      <c r="L53" s="10">
        <v>86.63</v>
      </c>
      <c r="M53" s="10"/>
      <c r="N53" s="5">
        <f t="shared" si="1"/>
        <v>86.63</v>
      </c>
      <c r="O53" s="10"/>
      <c r="P53" s="4">
        <f t="shared" si="0"/>
        <v>483621.13999999984</v>
      </c>
      <c r="R53" s="19" t="s">
        <v>32</v>
      </c>
    </row>
    <row r="54" spans="1:18" x14ac:dyDescent="0.25">
      <c r="A54" s="20">
        <v>43871</v>
      </c>
      <c r="B54" s="10"/>
      <c r="C54" s="10">
        <v>2400.2399999999998</v>
      </c>
      <c r="D54" s="10">
        <v>6884.64</v>
      </c>
      <c r="E54" s="10"/>
      <c r="F54" s="10"/>
      <c r="G54" s="5"/>
      <c r="H54" s="5"/>
      <c r="I54" s="5"/>
      <c r="J54" s="5"/>
      <c r="K54" s="5"/>
      <c r="L54" s="5"/>
      <c r="M54" s="5"/>
      <c r="N54" s="5">
        <f t="shared" si="1"/>
        <v>0</v>
      </c>
      <c r="O54" s="5"/>
      <c r="P54" s="4">
        <f t="shared" ref="P54:P93" si="2">SUM(P53-B54-C54-D54-E54+N54)</f>
        <v>474336.25999999983</v>
      </c>
      <c r="R54" s="19" t="s">
        <v>40</v>
      </c>
    </row>
    <row r="55" spans="1:18" x14ac:dyDescent="0.25">
      <c r="A55" s="20">
        <v>43872</v>
      </c>
      <c r="G55" s="5"/>
      <c r="H55" s="5"/>
      <c r="I55" s="5"/>
      <c r="J55" s="5">
        <v>59.25</v>
      </c>
      <c r="K55" s="5"/>
      <c r="L55" s="5"/>
      <c r="M55" s="5"/>
      <c r="N55" s="5">
        <f t="shared" si="1"/>
        <v>59.25</v>
      </c>
      <c r="O55" s="5"/>
      <c r="P55" s="4">
        <f t="shared" si="2"/>
        <v>474395.50999999983</v>
      </c>
      <c r="R55" s="19" t="s">
        <v>30</v>
      </c>
    </row>
    <row r="56" spans="1:18" x14ac:dyDescent="0.25">
      <c r="A56" s="55" t="s">
        <v>78</v>
      </c>
      <c r="G56" s="5"/>
      <c r="H56" s="5"/>
      <c r="I56" s="5"/>
      <c r="J56" s="5"/>
      <c r="K56" s="5"/>
      <c r="L56" s="5"/>
      <c r="M56" s="5"/>
      <c r="N56" s="5"/>
      <c r="O56" s="5"/>
      <c r="P56" s="4">
        <v>474395.51</v>
      </c>
      <c r="R56" s="23" t="s">
        <v>27</v>
      </c>
    </row>
    <row r="57" spans="1:18" x14ac:dyDescent="0.25">
      <c r="A57" s="20">
        <v>43892</v>
      </c>
      <c r="G57" s="5">
        <v>74.09</v>
      </c>
      <c r="H57" s="5"/>
      <c r="I57" s="5"/>
      <c r="J57" s="5"/>
      <c r="K57" s="5"/>
      <c r="L57" s="5"/>
      <c r="M57" s="5"/>
      <c r="N57" s="5">
        <f t="shared" si="1"/>
        <v>74.09</v>
      </c>
      <c r="O57" s="5"/>
      <c r="P57" s="4">
        <f>SUM(P55-B57-C57-D57-E57+N57)</f>
        <v>474469.59999999986</v>
      </c>
      <c r="R57" s="19" t="s">
        <v>31</v>
      </c>
    </row>
    <row r="58" spans="1:18" x14ac:dyDescent="0.25">
      <c r="A58" s="20">
        <v>43893</v>
      </c>
      <c r="G58" s="5"/>
      <c r="H58" s="5"/>
      <c r="I58" s="5"/>
      <c r="J58" s="5"/>
      <c r="K58" s="5"/>
      <c r="L58" s="5">
        <v>81.040000000000006</v>
      </c>
      <c r="M58" s="5"/>
      <c r="N58" s="5">
        <f t="shared" si="1"/>
        <v>81.040000000000006</v>
      </c>
      <c r="O58" s="5"/>
      <c r="P58" s="4">
        <f t="shared" si="2"/>
        <v>474550.63999999984</v>
      </c>
      <c r="R58" s="19" t="s">
        <v>32</v>
      </c>
    </row>
    <row r="59" spans="1:18" x14ac:dyDescent="0.25">
      <c r="A59" s="20">
        <v>43901</v>
      </c>
      <c r="G59" s="10"/>
      <c r="H59" s="10"/>
      <c r="I59" s="10"/>
      <c r="J59" s="10">
        <v>48.13</v>
      </c>
      <c r="K59" s="10"/>
      <c r="L59" s="10"/>
      <c r="M59" s="10"/>
      <c r="N59" s="5">
        <f t="shared" si="1"/>
        <v>48.13</v>
      </c>
      <c r="O59" s="10"/>
      <c r="P59" s="4">
        <f t="shared" si="2"/>
        <v>474598.76999999984</v>
      </c>
      <c r="R59" s="21" t="s">
        <v>30</v>
      </c>
    </row>
    <row r="60" spans="1:18" x14ac:dyDescent="0.25">
      <c r="A60" s="22" t="s">
        <v>76</v>
      </c>
      <c r="G60" s="10"/>
      <c r="H60" s="10"/>
      <c r="I60" s="10"/>
      <c r="J60" s="10"/>
      <c r="K60" s="10"/>
      <c r="L60" s="10"/>
      <c r="M60" s="10"/>
      <c r="N60" s="5">
        <f t="shared" si="1"/>
        <v>0</v>
      </c>
      <c r="O60" s="10"/>
      <c r="P60" s="9">
        <f t="shared" si="2"/>
        <v>474598.76999999984</v>
      </c>
      <c r="Q60" s="9"/>
      <c r="R60" s="24" t="s">
        <v>27</v>
      </c>
    </row>
    <row r="61" spans="1:18" x14ac:dyDescent="0.25">
      <c r="A61" s="20">
        <v>43922</v>
      </c>
      <c r="B61" s="10"/>
      <c r="C61" s="5"/>
      <c r="D61" s="5"/>
      <c r="E61" s="5"/>
      <c r="F61" s="5"/>
      <c r="G61" s="5">
        <v>79.19</v>
      </c>
      <c r="H61" s="5"/>
      <c r="I61" s="5"/>
      <c r="J61" s="5"/>
      <c r="K61" s="5"/>
      <c r="L61" s="5"/>
      <c r="M61" s="5"/>
      <c r="N61" s="5">
        <f t="shared" si="1"/>
        <v>79.19</v>
      </c>
      <c r="O61" s="5"/>
      <c r="P61" s="4">
        <f t="shared" si="2"/>
        <v>474677.95999999985</v>
      </c>
      <c r="R61" s="19" t="s">
        <v>31</v>
      </c>
    </row>
    <row r="62" spans="1:18" x14ac:dyDescent="0.25">
      <c r="A62" s="20">
        <v>43922</v>
      </c>
      <c r="B62" s="10"/>
      <c r="C62" s="5"/>
      <c r="D62" s="5"/>
      <c r="E62" s="5"/>
      <c r="F62" s="5"/>
      <c r="G62" s="5"/>
      <c r="H62" s="5"/>
      <c r="I62" s="5"/>
      <c r="J62" s="5"/>
      <c r="K62" s="5"/>
      <c r="L62" s="5">
        <v>86.64</v>
      </c>
      <c r="M62" s="5"/>
      <c r="N62" s="5">
        <f t="shared" si="1"/>
        <v>86.64</v>
      </c>
      <c r="O62" s="5"/>
      <c r="P62" s="4">
        <f t="shared" si="2"/>
        <v>474764.59999999986</v>
      </c>
      <c r="R62" s="19" t="s">
        <v>32</v>
      </c>
    </row>
    <row r="63" spans="1:18" x14ac:dyDescent="0.25">
      <c r="A63" s="20">
        <v>43932</v>
      </c>
      <c r="B63" s="10"/>
      <c r="C63" s="5"/>
      <c r="D63" s="5"/>
      <c r="E63" s="5"/>
      <c r="F63" s="5"/>
      <c r="G63" s="5"/>
      <c r="H63" s="5"/>
      <c r="I63" s="5"/>
      <c r="J63" s="5">
        <v>42.83</v>
      </c>
      <c r="K63" s="5"/>
      <c r="L63" s="5"/>
      <c r="M63" s="5"/>
      <c r="N63" s="5">
        <f t="shared" si="1"/>
        <v>42.83</v>
      </c>
      <c r="O63" s="5"/>
      <c r="P63" s="4">
        <f t="shared" si="2"/>
        <v>474807.42999999988</v>
      </c>
      <c r="R63" s="19" t="s">
        <v>30</v>
      </c>
    </row>
    <row r="64" spans="1:18" x14ac:dyDescent="0.25">
      <c r="A64" s="20">
        <v>43951</v>
      </c>
      <c r="B64" s="10"/>
      <c r="C64" s="5"/>
      <c r="D64" s="5"/>
      <c r="E64" s="5"/>
      <c r="F64" s="5"/>
      <c r="G64" s="5">
        <v>76.64</v>
      </c>
      <c r="H64" s="5"/>
      <c r="I64" s="5"/>
      <c r="J64" s="5"/>
      <c r="K64" s="5"/>
      <c r="L64" s="5"/>
      <c r="M64" s="5"/>
      <c r="N64" s="5">
        <f t="shared" si="1"/>
        <v>76.64</v>
      </c>
      <c r="O64" s="5"/>
      <c r="P64" s="4">
        <f t="shared" si="2"/>
        <v>474884.06999999989</v>
      </c>
      <c r="R64" s="19" t="s">
        <v>31</v>
      </c>
    </row>
    <row r="65" spans="1:18" x14ac:dyDescent="0.25">
      <c r="A65" s="55" t="s">
        <v>77</v>
      </c>
      <c r="B65" s="10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9">
        <v>474884.07</v>
      </c>
      <c r="R65" s="23" t="s">
        <v>27</v>
      </c>
    </row>
    <row r="66" spans="1:18" x14ac:dyDescent="0.25">
      <c r="A66" s="20">
        <v>43952</v>
      </c>
      <c r="B66" s="10"/>
      <c r="C66" s="5"/>
      <c r="D66" s="5"/>
      <c r="E66" s="5"/>
      <c r="F66" s="5"/>
      <c r="G66" s="5"/>
      <c r="H66" s="5"/>
      <c r="I66" s="5"/>
      <c r="J66" s="5"/>
      <c r="K66" s="5"/>
      <c r="L66" s="5">
        <v>52.86</v>
      </c>
      <c r="M66" s="5"/>
      <c r="N66" s="5">
        <f t="shared" si="1"/>
        <v>52.86</v>
      </c>
      <c r="O66" s="5"/>
      <c r="P66" s="4">
        <f>SUM(P64-B66-C66-D66-E66+N66)</f>
        <v>474936.92999999988</v>
      </c>
      <c r="R66" s="19" t="s">
        <v>32</v>
      </c>
    </row>
    <row r="67" spans="1:18" x14ac:dyDescent="0.25">
      <c r="A67" s="20">
        <v>43962</v>
      </c>
      <c r="B67" s="10"/>
      <c r="C67" s="5"/>
      <c r="D67" s="5"/>
      <c r="E67" s="5"/>
      <c r="F67" s="5"/>
      <c r="G67" s="5"/>
      <c r="H67" s="5"/>
      <c r="I67" s="5"/>
      <c r="J67" s="5">
        <v>40.42</v>
      </c>
      <c r="K67" s="5"/>
      <c r="L67" s="5"/>
      <c r="M67" s="5"/>
      <c r="N67" s="5">
        <f t="shared" si="1"/>
        <v>40.42</v>
      </c>
      <c r="O67" s="5"/>
      <c r="P67" s="4">
        <f t="shared" si="2"/>
        <v>474977.34999999986</v>
      </c>
      <c r="R67" s="19" t="s">
        <v>30</v>
      </c>
    </row>
    <row r="68" spans="1:18" x14ac:dyDescent="0.25">
      <c r="A68" s="55" t="s">
        <v>75</v>
      </c>
      <c r="B68" s="10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9">
        <v>474977.35</v>
      </c>
      <c r="R68" s="23" t="s">
        <v>27</v>
      </c>
    </row>
    <row r="69" spans="1:18" x14ac:dyDescent="0.25">
      <c r="A69" s="20">
        <v>43983</v>
      </c>
      <c r="G69" s="10">
        <v>45.99</v>
      </c>
      <c r="H69" s="10"/>
      <c r="I69" s="10"/>
      <c r="J69" s="10"/>
      <c r="K69" s="10"/>
      <c r="L69" s="10"/>
      <c r="M69" s="10"/>
      <c r="N69" s="5">
        <f t="shared" si="1"/>
        <v>45.99</v>
      </c>
      <c r="O69" s="10"/>
      <c r="P69" s="4">
        <f>SUM(P67-B69-C69-D69-E69+N69)</f>
        <v>475023.33999999985</v>
      </c>
      <c r="R69" s="19" t="s">
        <v>31</v>
      </c>
    </row>
    <row r="70" spans="1:18" x14ac:dyDescent="0.25">
      <c r="A70" s="20">
        <v>43983</v>
      </c>
      <c r="G70" s="10"/>
      <c r="H70" s="10"/>
      <c r="I70" s="10"/>
      <c r="J70" s="10"/>
      <c r="K70" s="10"/>
      <c r="L70" s="10">
        <v>36.090000000000003</v>
      </c>
      <c r="M70" s="10"/>
      <c r="N70" s="5">
        <f t="shared" si="1"/>
        <v>36.090000000000003</v>
      </c>
      <c r="O70" s="10"/>
      <c r="P70" s="4">
        <f t="shared" si="2"/>
        <v>475059.42999999988</v>
      </c>
      <c r="R70" s="19" t="s">
        <v>32</v>
      </c>
    </row>
    <row r="71" spans="1:18" x14ac:dyDescent="0.25">
      <c r="A71" s="20">
        <v>43993</v>
      </c>
      <c r="G71" s="10"/>
      <c r="H71" s="10"/>
      <c r="I71" s="10"/>
      <c r="J71" s="10">
        <v>12.49</v>
      </c>
      <c r="K71" s="10"/>
      <c r="L71" s="10"/>
      <c r="M71" s="10"/>
      <c r="N71" s="5">
        <f t="shared" si="1"/>
        <v>12.49</v>
      </c>
      <c r="O71" s="10"/>
      <c r="P71" s="4">
        <f t="shared" si="2"/>
        <v>475071.91999999987</v>
      </c>
      <c r="R71" s="19" t="s">
        <v>30</v>
      </c>
    </row>
    <row r="72" spans="1:18" x14ac:dyDescent="0.25">
      <c r="A72" s="55" t="s">
        <v>74</v>
      </c>
      <c r="G72" s="10"/>
      <c r="H72" s="10"/>
      <c r="I72" s="10"/>
      <c r="J72" s="10"/>
      <c r="K72" s="10"/>
      <c r="L72" s="10"/>
      <c r="M72" s="10"/>
      <c r="N72" s="5"/>
      <c r="O72" s="10"/>
      <c r="P72" s="9">
        <v>475071.92</v>
      </c>
      <c r="R72" s="23" t="s">
        <v>27</v>
      </c>
    </row>
    <row r="73" spans="1:18" x14ac:dyDescent="0.25">
      <c r="A73" s="20">
        <v>44013</v>
      </c>
      <c r="G73" s="10">
        <v>38.32</v>
      </c>
      <c r="H73" s="10"/>
      <c r="I73" s="10"/>
      <c r="J73" s="10"/>
      <c r="K73" s="10"/>
      <c r="L73" s="10"/>
      <c r="M73" s="10"/>
      <c r="N73" s="5">
        <f t="shared" si="1"/>
        <v>38.32</v>
      </c>
      <c r="O73" s="10"/>
      <c r="P73" s="4">
        <f>SUM(P71-B73-C73-D73-E73+N73)</f>
        <v>475110.23999999987</v>
      </c>
      <c r="R73" s="19" t="s">
        <v>31</v>
      </c>
    </row>
    <row r="74" spans="1:18" x14ac:dyDescent="0.25">
      <c r="A74" s="20">
        <v>44014</v>
      </c>
      <c r="G74" s="10"/>
      <c r="H74" s="10"/>
      <c r="I74" s="10"/>
      <c r="J74" s="10"/>
      <c r="K74" s="10"/>
      <c r="L74" s="10">
        <v>34.94</v>
      </c>
      <c r="M74" s="10"/>
      <c r="N74" s="5">
        <f t="shared" si="1"/>
        <v>34.94</v>
      </c>
      <c r="O74" s="10"/>
      <c r="P74" s="4">
        <f t="shared" si="2"/>
        <v>475145.17999999988</v>
      </c>
      <c r="R74" s="19" t="s">
        <v>32</v>
      </c>
    </row>
    <row r="75" spans="1:18" x14ac:dyDescent="0.25">
      <c r="A75" s="20">
        <v>44023</v>
      </c>
      <c r="G75" s="10"/>
      <c r="H75" s="10"/>
      <c r="I75" s="10"/>
      <c r="J75" s="10">
        <v>0.99</v>
      </c>
      <c r="K75" s="10"/>
      <c r="L75" s="10"/>
      <c r="M75" s="10"/>
      <c r="N75" s="5">
        <f t="shared" si="1"/>
        <v>0.99</v>
      </c>
      <c r="O75" s="10"/>
      <c r="P75" s="4">
        <f t="shared" si="2"/>
        <v>475146.16999999987</v>
      </c>
      <c r="R75" s="19" t="s">
        <v>30</v>
      </c>
    </row>
    <row r="76" spans="1:18" x14ac:dyDescent="0.25">
      <c r="A76" s="55" t="s">
        <v>73</v>
      </c>
      <c r="G76" s="10"/>
      <c r="H76" s="10"/>
      <c r="I76" s="10"/>
      <c r="J76" s="10"/>
      <c r="K76" s="10"/>
      <c r="L76" s="10"/>
      <c r="M76" s="10"/>
      <c r="N76" s="5"/>
      <c r="O76" s="10"/>
      <c r="P76" s="9">
        <v>475146.17</v>
      </c>
      <c r="R76" s="23" t="s">
        <v>27</v>
      </c>
    </row>
    <row r="77" spans="1:18" x14ac:dyDescent="0.25">
      <c r="A77" s="20">
        <v>44046</v>
      </c>
      <c r="G77" s="10">
        <v>39.6</v>
      </c>
      <c r="H77" s="10"/>
      <c r="I77" s="10"/>
      <c r="J77" s="10"/>
      <c r="K77" s="10"/>
      <c r="L77" s="10"/>
      <c r="M77" s="10"/>
      <c r="N77" s="5">
        <f t="shared" si="1"/>
        <v>39.6</v>
      </c>
      <c r="O77" s="10"/>
      <c r="P77" s="4">
        <f>SUM(P75-B77-C77-D77-E77+N77)</f>
        <v>475185.76999999984</v>
      </c>
      <c r="R77" s="19" t="s">
        <v>31</v>
      </c>
    </row>
    <row r="78" spans="1:18" x14ac:dyDescent="0.25">
      <c r="A78" s="20">
        <v>44046</v>
      </c>
      <c r="D78" s="5"/>
      <c r="E78" s="5"/>
      <c r="F78" s="5"/>
      <c r="G78" s="10"/>
      <c r="H78" s="10"/>
      <c r="I78" s="10"/>
      <c r="J78" s="10"/>
      <c r="K78" s="10"/>
      <c r="L78" s="10">
        <v>36.090000000000003</v>
      </c>
      <c r="M78" s="10"/>
      <c r="N78" s="5">
        <f t="shared" si="1"/>
        <v>36.090000000000003</v>
      </c>
      <c r="O78" s="10"/>
      <c r="P78" s="4">
        <f t="shared" si="2"/>
        <v>475221.85999999987</v>
      </c>
      <c r="R78" s="19" t="s">
        <v>32</v>
      </c>
    </row>
    <row r="79" spans="1:18" x14ac:dyDescent="0.25">
      <c r="A79" s="20">
        <v>44053</v>
      </c>
      <c r="B79" s="10"/>
      <c r="C79" s="10">
        <v>2433.6</v>
      </c>
      <c r="D79" s="10">
        <v>6851.28</v>
      </c>
      <c r="E79" s="10"/>
      <c r="F79" s="10"/>
      <c r="G79" s="10"/>
      <c r="H79" s="10"/>
      <c r="I79" s="10"/>
      <c r="J79" s="10"/>
      <c r="K79" s="10"/>
      <c r="L79" s="10"/>
      <c r="M79" s="10"/>
      <c r="N79" s="5">
        <f t="shared" si="1"/>
        <v>0</v>
      </c>
      <c r="O79" s="10"/>
      <c r="P79" s="4">
        <f t="shared" si="2"/>
        <v>465936.97999999986</v>
      </c>
      <c r="R79" s="19" t="s">
        <v>40</v>
      </c>
    </row>
    <row r="80" spans="1:18" x14ac:dyDescent="0.25">
      <c r="A80" s="20">
        <v>44054</v>
      </c>
      <c r="G80" s="10"/>
      <c r="H80" s="10"/>
      <c r="I80" s="10"/>
      <c r="J80" s="10">
        <v>0.96</v>
      </c>
      <c r="K80" s="10"/>
      <c r="L80" s="10"/>
      <c r="M80" s="10"/>
      <c r="N80" s="5">
        <f t="shared" si="1"/>
        <v>0.96</v>
      </c>
      <c r="O80" s="10"/>
      <c r="P80" s="4">
        <f t="shared" si="2"/>
        <v>465937.93999999989</v>
      </c>
      <c r="R80" s="19" t="s">
        <v>30</v>
      </c>
    </row>
    <row r="81" spans="1:21" x14ac:dyDescent="0.25">
      <c r="A81" s="55" t="s">
        <v>72</v>
      </c>
      <c r="G81" s="10"/>
      <c r="H81" s="10"/>
      <c r="I81" s="10"/>
      <c r="J81" s="10"/>
      <c r="K81" s="10"/>
      <c r="L81" s="10"/>
      <c r="M81" s="10"/>
      <c r="N81" s="5"/>
      <c r="O81" s="10"/>
      <c r="P81" s="9">
        <v>465937.94</v>
      </c>
      <c r="R81" s="23" t="s">
        <v>27</v>
      </c>
    </row>
    <row r="82" spans="1:21" x14ac:dyDescent="0.25">
      <c r="A82" s="51">
        <v>44075</v>
      </c>
      <c r="G82" s="12">
        <v>39.6</v>
      </c>
      <c r="H82" s="12"/>
      <c r="I82" s="12"/>
      <c r="J82" s="12"/>
      <c r="K82" s="12"/>
      <c r="L82" s="12"/>
      <c r="M82" s="12"/>
      <c r="N82" s="5">
        <f t="shared" si="1"/>
        <v>39.6</v>
      </c>
      <c r="O82" s="12"/>
      <c r="P82" s="4">
        <f>SUM(P80-B82-C82-D82-E82+N82)</f>
        <v>465977.53999999986</v>
      </c>
      <c r="R82" s="21" t="s">
        <v>31</v>
      </c>
    </row>
    <row r="83" spans="1:21" x14ac:dyDescent="0.25">
      <c r="A83" s="51">
        <v>44075</v>
      </c>
      <c r="G83" s="12"/>
      <c r="H83" s="12"/>
      <c r="I83" s="12"/>
      <c r="J83" s="12"/>
      <c r="K83" s="12"/>
      <c r="L83" s="12">
        <v>36.1</v>
      </c>
      <c r="M83" s="12"/>
      <c r="N83" s="5">
        <f t="shared" si="1"/>
        <v>36.1</v>
      </c>
      <c r="O83" s="12"/>
      <c r="P83" s="4">
        <f t="shared" si="2"/>
        <v>466013.63999999984</v>
      </c>
      <c r="R83" s="21" t="s">
        <v>32</v>
      </c>
    </row>
    <row r="84" spans="1:21" x14ac:dyDescent="0.25">
      <c r="A84" s="51">
        <v>44085</v>
      </c>
      <c r="G84" s="12"/>
      <c r="H84" s="12"/>
      <c r="I84" s="12"/>
      <c r="J84" s="12">
        <v>0.85</v>
      </c>
      <c r="K84" s="12"/>
      <c r="L84" s="12"/>
      <c r="M84" s="12"/>
      <c r="N84" s="5">
        <f t="shared" si="1"/>
        <v>0.85</v>
      </c>
      <c r="O84" s="12"/>
      <c r="P84" s="4">
        <f t="shared" si="2"/>
        <v>466014.48999999982</v>
      </c>
      <c r="R84" s="21" t="s">
        <v>30</v>
      </c>
    </row>
    <row r="85" spans="1:21" x14ac:dyDescent="0.25">
      <c r="A85" s="50" t="s">
        <v>71</v>
      </c>
      <c r="G85" s="12"/>
      <c r="H85" s="12"/>
      <c r="I85" s="12"/>
      <c r="J85" s="12"/>
      <c r="K85" s="12"/>
      <c r="L85" s="12"/>
      <c r="M85" s="12"/>
      <c r="N85" s="5"/>
      <c r="O85" s="12"/>
      <c r="P85" s="9">
        <v>466014.49</v>
      </c>
      <c r="R85" s="24" t="s">
        <v>27</v>
      </c>
    </row>
    <row r="86" spans="1:21" x14ac:dyDescent="0.25">
      <c r="A86" s="51">
        <v>44105</v>
      </c>
      <c r="G86" s="12">
        <v>38.32</v>
      </c>
      <c r="H86" s="12"/>
      <c r="I86" s="12"/>
      <c r="J86" s="12"/>
      <c r="K86" s="12"/>
      <c r="L86" s="12"/>
      <c r="M86" s="12"/>
      <c r="N86" s="5">
        <f t="shared" si="1"/>
        <v>38.32</v>
      </c>
      <c r="O86" s="12"/>
      <c r="P86" s="4">
        <f>SUM(P84-B86-C86-D86-E86+N86)</f>
        <v>466052.80999999982</v>
      </c>
      <c r="R86" s="21" t="s">
        <v>31</v>
      </c>
    </row>
    <row r="87" spans="1:21" x14ac:dyDescent="0.25">
      <c r="A87" s="51">
        <v>44105</v>
      </c>
      <c r="G87" s="12"/>
      <c r="H87" s="12"/>
      <c r="I87" s="12"/>
      <c r="J87" s="12"/>
      <c r="K87" s="12"/>
      <c r="L87" s="12">
        <v>34.93</v>
      </c>
      <c r="M87" s="12"/>
      <c r="N87" s="5">
        <f t="shared" si="1"/>
        <v>34.93</v>
      </c>
      <c r="O87" s="12"/>
      <c r="P87" s="4">
        <f t="shared" si="2"/>
        <v>466087.73999999982</v>
      </c>
      <c r="R87" s="21" t="s">
        <v>32</v>
      </c>
    </row>
    <row r="88" spans="1:21" x14ac:dyDescent="0.25">
      <c r="A88" s="51">
        <v>44115</v>
      </c>
      <c r="G88" s="12"/>
      <c r="H88" s="12"/>
      <c r="I88" s="12"/>
      <c r="J88" s="12">
        <v>1.1299999999999999</v>
      </c>
      <c r="K88" s="12"/>
      <c r="L88" s="12"/>
      <c r="M88" s="12"/>
      <c r="N88" s="5">
        <f t="shared" si="1"/>
        <v>1.1299999999999999</v>
      </c>
      <c r="O88" s="12"/>
      <c r="P88" s="4">
        <f t="shared" si="2"/>
        <v>466088.86999999982</v>
      </c>
      <c r="R88" s="21" t="s">
        <v>30</v>
      </c>
    </row>
    <row r="89" spans="1:21" x14ac:dyDescent="0.25">
      <c r="A89" s="51">
        <v>44131</v>
      </c>
      <c r="G89" s="12"/>
      <c r="H89" s="12"/>
      <c r="I89" s="12">
        <v>1683.01</v>
      </c>
      <c r="J89" s="12"/>
      <c r="K89" s="12"/>
      <c r="L89" s="12"/>
      <c r="M89" s="12"/>
      <c r="N89" s="5">
        <f t="shared" si="1"/>
        <v>1683.01</v>
      </c>
      <c r="O89" s="12"/>
      <c r="P89" s="4">
        <f t="shared" si="2"/>
        <v>467771.87999999983</v>
      </c>
      <c r="R89" s="21" t="s">
        <v>34</v>
      </c>
    </row>
    <row r="90" spans="1:21" s="11" customFormat="1" x14ac:dyDescent="0.25">
      <c r="A90" s="50" t="s">
        <v>70</v>
      </c>
      <c r="B90" s="9"/>
      <c r="C90" s="9"/>
      <c r="D90" s="9"/>
      <c r="E90" s="9"/>
      <c r="F90" s="9"/>
      <c r="G90" s="52"/>
      <c r="H90" s="52"/>
      <c r="I90" s="52"/>
      <c r="J90" s="52"/>
      <c r="K90" s="52"/>
      <c r="L90" s="52"/>
      <c r="M90" s="52"/>
      <c r="N90" s="53"/>
      <c r="O90" s="52"/>
      <c r="P90" s="9">
        <v>467771.88</v>
      </c>
      <c r="Q90" s="9"/>
      <c r="R90" s="24" t="s">
        <v>27</v>
      </c>
      <c r="U90" s="54"/>
    </row>
    <row r="91" spans="1:21" x14ac:dyDescent="0.25">
      <c r="A91" s="51">
        <v>44136</v>
      </c>
      <c r="G91" s="12">
        <v>39.590000000000003</v>
      </c>
      <c r="H91" s="12"/>
      <c r="I91" s="12"/>
      <c r="J91" s="12"/>
      <c r="K91" s="12"/>
      <c r="L91" s="12"/>
      <c r="M91" s="12"/>
      <c r="N91" s="5">
        <f t="shared" si="1"/>
        <v>39.590000000000003</v>
      </c>
      <c r="O91" s="12"/>
      <c r="P91" s="4">
        <f>SUM(P89-B91-C91-D91-E91+N91)</f>
        <v>467811.46999999986</v>
      </c>
      <c r="R91" s="21" t="s">
        <v>31</v>
      </c>
    </row>
    <row r="92" spans="1:21" x14ac:dyDescent="0.25">
      <c r="A92" s="51">
        <v>44136</v>
      </c>
      <c r="G92" s="12"/>
      <c r="H92" s="12"/>
      <c r="I92" s="12"/>
      <c r="J92" s="12"/>
      <c r="K92" s="12"/>
      <c r="L92" s="12">
        <v>36.090000000000003</v>
      </c>
      <c r="M92" s="12"/>
      <c r="N92" s="5">
        <f t="shared" si="1"/>
        <v>36.090000000000003</v>
      </c>
      <c r="O92" s="12"/>
      <c r="P92" s="4">
        <f t="shared" si="2"/>
        <v>467847.55999999988</v>
      </c>
      <c r="R92" s="21" t="s">
        <v>32</v>
      </c>
    </row>
    <row r="93" spans="1:21" x14ac:dyDescent="0.25">
      <c r="A93" s="51">
        <v>44146</v>
      </c>
      <c r="G93" s="12"/>
      <c r="H93" s="12"/>
      <c r="I93" s="12"/>
      <c r="J93" s="12">
        <v>1.1000000000000001</v>
      </c>
      <c r="K93" s="12"/>
      <c r="L93" s="12"/>
      <c r="M93" s="12"/>
      <c r="N93" s="5">
        <f t="shared" si="1"/>
        <v>1.1000000000000001</v>
      </c>
      <c r="O93" s="12"/>
      <c r="P93" s="4">
        <f t="shared" si="2"/>
        <v>467848.65999999986</v>
      </c>
      <c r="R93" s="21" t="s">
        <v>30</v>
      </c>
    </row>
    <row r="94" spans="1:21" x14ac:dyDescent="0.25">
      <c r="A94" s="50" t="s">
        <v>69</v>
      </c>
      <c r="G94" s="12"/>
      <c r="H94" s="12"/>
      <c r="I94" s="12"/>
      <c r="J94" s="12"/>
      <c r="K94" s="12"/>
      <c r="L94" s="12"/>
      <c r="M94" s="12"/>
      <c r="N94" s="5"/>
      <c r="O94" s="12"/>
      <c r="P94" s="9">
        <v>467848.66</v>
      </c>
      <c r="R94" s="24" t="s">
        <v>27</v>
      </c>
    </row>
    <row r="95" spans="1:21" x14ac:dyDescent="0.25">
      <c r="A95" s="51">
        <v>44166</v>
      </c>
      <c r="G95" s="12">
        <v>38.32</v>
      </c>
      <c r="H95" s="12"/>
      <c r="I95" s="12"/>
      <c r="J95" s="12"/>
      <c r="K95" s="12"/>
      <c r="L95" s="12"/>
      <c r="M95" s="12"/>
      <c r="N95" s="5">
        <f t="shared" si="1"/>
        <v>38.32</v>
      </c>
      <c r="O95" s="12"/>
      <c r="P95" s="4">
        <f>SUM(P93-B95-C95-D95-E95+N95)</f>
        <v>467886.97999999986</v>
      </c>
      <c r="R95" s="21" t="s">
        <v>31</v>
      </c>
    </row>
    <row r="96" spans="1:21" x14ac:dyDescent="0.25">
      <c r="A96" s="51">
        <v>44166</v>
      </c>
      <c r="G96" s="12"/>
      <c r="H96" s="12"/>
      <c r="I96" s="12"/>
      <c r="J96" s="12"/>
      <c r="K96" s="12"/>
      <c r="L96" s="12">
        <v>34.94</v>
      </c>
      <c r="M96" s="12"/>
      <c r="N96" s="5">
        <f t="shared" si="1"/>
        <v>34.94</v>
      </c>
      <c r="O96" s="12"/>
      <c r="P96" s="4">
        <f t="shared" ref="P96:P132" si="3">SUM(P95-B96-C96-D96-E96+N96)</f>
        <v>467921.91999999987</v>
      </c>
      <c r="R96" s="21" t="s">
        <v>32</v>
      </c>
    </row>
    <row r="97" spans="1:18" x14ac:dyDescent="0.25">
      <c r="A97" s="51">
        <v>44176</v>
      </c>
      <c r="G97" s="12"/>
      <c r="H97" s="12"/>
      <c r="I97" s="12"/>
      <c r="J97" s="12">
        <v>0.99</v>
      </c>
      <c r="K97" s="12"/>
      <c r="L97" s="12"/>
      <c r="M97" s="12"/>
      <c r="N97" s="5">
        <f t="shared" ref="N97:N175" si="4">SUM(G97:L97)</f>
        <v>0.99</v>
      </c>
      <c r="O97" s="12"/>
      <c r="P97" s="4">
        <f t="shared" si="3"/>
        <v>467922.90999999986</v>
      </c>
      <c r="R97" s="21" t="s">
        <v>30</v>
      </c>
    </row>
    <row r="98" spans="1:18" x14ac:dyDescent="0.25">
      <c r="A98" s="50" t="s">
        <v>68</v>
      </c>
      <c r="G98" s="12"/>
      <c r="H98" s="12"/>
      <c r="I98" s="12"/>
      <c r="J98" s="12"/>
      <c r="K98" s="12"/>
      <c r="L98" s="12"/>
      <c r="M98" s="12"/>
      <c r="N98" s="5"/>
      <c r="O98" s="12"/>
      <c r="P98" s="9">
        <v>467922.91</v>
      </c>
      <c r="R98" s="24" t="s">
        <v>27</v>
      </c>
    </row>
    <row r="99" spans="1:18" x14ac:dyDescent="0.25">
      <c r="A99" s="51">
        <v>44197</v>
      </c>
      <c r="G99" s="12">
        <v>39.6</v>
      </c>
      <c r="H99" s="12"/>
      <c r="I99" s="12"/>
      <c r="J99" s="12"/>
      <c r="K99" s="12"/>
      <c r="L99" s="12"/>
      <c r="M99" s="12"/>
      <c r="N99" s="5">
        <f t="shared" si="4"/>
        <v>39.6</v>
      </c>
      <c r="O99" s="12"/>
      <c r="P99" s="4">
        <f>SUM(P97-B99-C99-D99-E99+N99)</f>
        <v>467962.50999999983</v>
      </c>
      <c r="R99" s="21" t="s">
        <v>31</v>
      </c>
    </row>
    <row r="100" spans="1:18" x14ac:dyDescent="0.25">
      <c r="A100" s="51">
        <v>44197</v>
      </c>
      <c r="G100" s="12"/>
      <c r="H100" s="12"/>
      <c r="I100" s="12"/>
      <c r="J100" s="12"/>
      <c r="K100" s="12"/>
      <c r="L100" s="12">
        <v>36.090000000000003</v>
      </c>
      <c r="M100" s="12"/>
      <c r="N100" s="5">
        <f t="shared" si="4"/>
        <v>36.090000000000003</v>
      </c>
      <c r="O100" s="12"/>
      <c r="P100" s="4">
        <f t="shared" si="3"/>
        <v>467998.59999999986</v>
      </c>
      <c r="R100" s="21" t="s">
        <v>32</v>
      </c>
    </row>
    <row r="101" spans="1:18" x14ac:dyDescent="0.25">
      <c r="A101" s="51">
        <v>44207</v>
      </c>
      <c r="G101" s="12"/>
      <c r="H101" s="12"/>
      <c r="I101" s="12"/>
      <c r="J101" s="12">
        <v>0.94</v>
      </c>
      <c r="K101" s="12"/>
      <c r="L101" s="12"/>
      <c r="M101" s="12"/>
      <c r="N101" s="5">
        <f t="shared" si="4"/>
        <v>0.94</v>
      </c>
      <c r="O101" s="12"/>
      <c r="P101" s="4">
        <f t="shared" si="3"/>
        <v>467999.53999999986</v>
      </c>
      <c r="R101" s="21" t="s">
        <v>30</v>
      </c>
    </row>
    <row r="102" spans="1:18" x14ac:dyDescent="0.25">
      <c r="A102" s="50" t="s">
        <v>66</v>
      </c>
      <c r="G102" s="12"/>
      <c r="H102" s="12"/>
      <c r="I102" s="12"/>
      <c r="J102" s="12"/>
      <c r="K102" s="12"/>
      <c r="L102" s="12"/>
      <c r="M102" s="12"/>
      <c r="N102" s="5"/>
      <c r="O102" s="12"/>
      <c r="P102" s="9">
        <v>467999.54</v>
      </c>
      <c r="R102" s="24" t="s">
        <v>27</v>
      </c>
    </row>
    <row r="103" spans="1:18" x14ac:dyDescent="0.25">
      <c r="A103" s="51">
        <v>44228</v>
      </c>
      <c r="G103" s="12">
        <v>39.71</v>
      </c>
      <c r="H103" s="12"/>
      <c r="I103" s="12"/>
      <c r="J103" s="12"/>
      <c r="K103" s="12"/>
      <c r="L103" s="12"/>
      <c r="M103" s="12"/>
      <c r="N103" s="5">
        <f t="shared" si="4"/>
        <v>39.71</v>
      </c>
      <c r="O103" s="12"/>
      <c r="P103" s="4">
        <f>SUM(P101-B103-C103-D103-E103+N103)</f>
        <v>468039.24999999988</v>
      </c>
      <c r="R103" s="21" t="s">
        <v>31</v>
      </c>
    </row>
    <row r="104" spans="1:18" x14ac:dyDescent="0.25">
      <c r="A104" s="51">
        <v>44228</v>
      </c>
      <c r="G104" s="12"/>
      <c r="H104" s="12"/>
      <c r="I104" s="12"/>
      <c r="J104" s="12"/>
      <c r="K104" s="12"/>
      <c r="L104" s="12">
        <v>36.1</v>
      </c>
      <c r="M104" s="12"/>
      <c r="N104" s="5">
        <f t="shared" si="4"/>
        <v>36.1</v>
      </c>
      <c r="O104" s="12"/>
      <c r="P104" s="4">
        <f t="shared" si="3"/>
        <v>468075.34999999986</v>
      </c>
      <c r="R104" s="21" t="s">
        <v>32</v>
      </c>
    </row>
    <row r="105" spans="1:18" x14ac:dyDescent="0.25">
      <c r="A105" s="51">
        <v>44238</v>
      </c>
      <c r="G105" s="12"/>
      <c r="H105" s="12"/>
      <c r="I105" s="12"/>
      <c r="J105" s="12">
        <v>0.88</v>
      </c>
      <c r="K105" s="12"/>
      <c r="L105" s="12"/>
      <c r="M105" s="12"/>
      <c r="N105" s="5">
        <f t="shared" si="4"/>
        <v>0.88</v>
      </c>
      <c r="O105" s="12"/>
      <c r="P105" s="4">
        <f t="shared" si="3"/>
        <v>468076.22999999986</v>
      </c>
      <c r="R105" s="21" t="s">
        <v>30</v>
      </c>
    </row>
    <row r="106" spans="1:18" x14ac:dyDescent="0.25">
      <c r="A106" s="51">
        <v>44237</v>
      </c>
      <c r="C106" s="4">
        <v>2467.4299999999998</v>
      </c>
      <c r="D106" s="4">
        <v>6817.45</v>
      </c>
      <c r="N106" s="5">
        <f t="shared" si="4"/>
        <v>0</v>
      </c>
      <c r="P106" s="4">
        <f t="shared" si="3"/>
        <v>458791.34999999986</v>
      </c>
      <c r="R106" s="21" t="s">
        <v>40</v>
      </c>
    </row>
    <row r="107" spans="1:18" x14ac:dyDescent="0.25">
      <c r="A107" s="50" t="s">
        <v>67</v>
      </c>
      <c r="N107" s="5"/>
      <c r="P107" s="9">
        <v>458791.35</v>
      </c>
      <c r="R107" s="24" t="s">
        <v>27</v>
      </c>
    </row>
    <row r="108" spans="1:18" x14ac:dyDescent="0.25">
      <c r="A108" s="51">
        <v>44256</v>
      </c>
      <c r="G108" s="12">
        <v>33.76</v>
      </c>
      <c r="H108" s="12"/>
      <c r="I108" s="12"/>
      <c r="J108" s="12"/>
      <c r="K108" s="12"/>
      <c r="L108" s="12"/>
      <c r="M108" s="12"/>
      <c r="N108" s="5">
        <f t="shared" si="4"/>
        <v>33.76</v>
      </c>
      <c r="O108" s="12"/>
      <c r="P108" s="4">
        <f>SUM(P106-B108-C108-D108-E108+N108)</f>
        <v>458825.10999999987</v>
      </c>
      <c r="R108" s="21" t="s">
        <v>31</v>
      </c>
    </row>
    <row r="109" spans="1:18" x14ac:dyDescent="0.25">
      <c r="A109" s="51">
        <v>44256</v>
      </c>
      <c r="G109" s="12"/>
      <c r="H109" s="12"/>
      <c r="I109" s="12"/>
      <c r="J109" s="12"/>
      <c r="K109" s="12"/>
      <c r="L109" s="12">
        <v>32.6</v>
      </c>
      <c r="M109" s="12"/>
      <c r="N109" s="5">
        <f t="shared" si="4"/>
        <v>32.6</v>
      </c>
      <c r="O109" s="12"/>
      <c r="P109" s="4">
        <f t="shared" si="3"/>
        <v>458857.70999999985</v>
      </c>
      <c r="R109" s="21" t="s">
        <v>32</v>
      </c>
    </row>
    <row r="110" spans="1:18" x14ac:dyDescent="0.25">
      <c r="A110" s="51">
        <v>44266</v>
      </c>
      <c r="G110" s="12"/>
      <c r="H110" s="12"/>
      <c r="I110" s="12"/>
      <c r="J110" s="12">
        <v>0.63</v>
      </c>
      <c r="K110" s="12"/>
      <c r="L110" s="12"/>
      <c r="M110" s="12"/>
      <c r="N110" s="5">
        <f t="shared" si="4"/>
        <v>0.63</v>
      </c>
      <c r="O110" s="12"/>
      <c r="P110" s="4">
        <f t="shared" si="3"/>
        <v>458858.33999999985</v>
      </c>
      <c r="R110" s="21" t="s">
        <v>30</v>
      </c>
    </row>
    <row r="111" spans="1:18" x14ac:dyDescent="0.25">
      <c r="A111" s="22" t="s">
        <v>65</v>
      </c>
      <c r="G111" s="12"/>
      <c r="H111" s="12"/>
      <c r="I111" s="12"/>
      <c r="J111" s="12"/>
      <c r="K111" s="12"/>
      <c r="L111" s="12"/>
      <c r="M111" s="12"/>
      <c r="N111" s="5">
        <f t="shared" si="4"/>
        <v>0</v>
      </c>
      <c r="O111" s="12"/>
      <c r="P111" s="9">
        <f t="shared" si="3"/>
        <v>458858.33999999985</v>
      </c>
      <c r="Q111" s="9"/>
      <c r="R111" s="24" t="s">
        <v>27</v>
      </c>
    </row>
    <row r="112" spans="1:18" x14ac:dyDescent="0.25">
      <c r="A112" s="51">
        <v>44287</v>
      </c>
      <c r="G112" s="13">
        <v>28.88</v>
      </c>
      <c r="H112" s="13"/>
      <c r="I112" s="13"/>
      <c r="J112" s="13"/>
      <c r="K112" s="13"/>
      <c r="L112" s="13"/>
      <c r="M112" s="13"/>
      <c r="N112" s="5">
        <f t="shared" si="4"/>
        <v>28.88</v>
      </c>
      <c r="O112" s="13"/>
      <c r="P112" s="4">
        <f t="shared" si="3"/>
        <v>458887.21999999986</v>
      </c>
      <c r="R112" s="21" t="s">
        <v>31</v>
      </c>
    </row>
    <row r="113" spans="1:18" x14ac:dyDescent="0.25">
      <c r="A113" s="51">
        <v>44287</v>
      </c>
      <c r="G113" s="13"/>
      <c r="H113" s="13"/>
      <c r="I113" s="13"/>
      <c r="J113" s="13"/>
      <c r="K113" s="13"/>
      <c r="L113" s="13">
        <v>36.14</v>
      </c>
      <c r="M113" s="13"/>
      <c r="N113" s="5">
        <f t="shared" si="4"/>
        <v>36.14</v>
      </c>
      <c r="O113" s="13"/>
      <c r="P113" s="4">
        <f t="shared" si="3"/>
        <v>458923.35999999987</v>
      </c>
      <c r="R113" s="21" t="s">
        <v>32</v>
      </c>
    </row>
    <row r="114" spans="1:18" x14ac:dyDescent="0.25">
      <c r="A114" s="51">
        <v>44297</v>
      </c>
      <c r="G114" s="13"/>
      <c r="H114" s="13"/>
      <c r="I114" s="13"/>
      <c r="J114" s="13">
        <v>0.68</v>
      </c>
      <c r="K114" s="13"/>
      <c r="L114" s="13"/>
      <c r="M114" s="13"/>
      <c r="N114" s="5">
        <f t="shared" si="4"/>
        <v>0.68</v>
      </c>
      <c r="O114" s="13"/>
      <c r="P114" s="4">
        <f t="shared" si="3"/>
        <v>458924.03999999986</v>
      </c>
      <c r="R114" s="21" t="s">
        <v>30</v>
      </c>
    </row>
    <row r="115" spans="1:18" x14ac:dyDescent="0.25">
      <c r="A115" s="50" t="s">
        <v>64</v>
      </c>
      <c r="G115" s="13"/>
      <c r="H115" s="13"/>
      <c r="I115" s="13"/>
      <c r="J115" s="13"/>
      <c r="K115" s="13"/>
      <c r="L115" s="13"/>
      <c r="M115" s="13"/>
      <c r="N115" s="5"/>
      <c r="O115" s="13"/>
      <c r="P115" s="9">
        <v>458924.04</v>
      </c>
      <c r="R115" s="24" t="s">
        <v>27</v>
      </c>
    </row>
    <row r="116" spans="1:18" x14ac:dyDescent="0.25">
      <c r="A116" s="51">
        <v>44317</v>
      </c>
      <c r="G116" s="13">
        <v>27.94</v>
      </c>
      <c r="H116" s="13"/>
      <c r="I116" s="13"/>
      <c r="J116" s="13"/>
      <c r="K116" s="13"/>
      <c r="L116" s="13"/>
      <c r="M116" s="13"/>
      <c r="N116" s="5">
        <f t="shared" si="4"/>
        <v>27.94</v>
      </c>
      <c r="O116" s="13"/>
      <c r="P116" s="4">
        <f>SUM(P114-B116-C116-D116-E116+N116)</f>
        <v>458951.97999999986</v>
      </c>
      <c r="R116" s="21" t="s">
        <v>31</v>
      </c>
    </row>
    <row r="117" spans="1:18" x14ac:dyDescent="0.25">
      <c r="A117" s="51">
        <v>44317</v>
      </c>
      <c r="G117" s="13"/>
      <c r="H117" s="13"/>
      <c r="I117" s="13"/>
      <c r="J117" s="13"/>
      <c r="K117" s="13"/>
      <c r="L117" s="13">
        <v>34.93</v>
      </c>
      <c r="M117" s="13"/>
      <c r="N117" s="5">
        <f t="shared" si="4"/>
        <v>34.93</v>
      </c>
      <c r="O117" s="13"/>
      <c r="P117" s="4">
        <f t="shared" si="3"/>
        <v>458986.90999999986</v>
      </c>
      <c r="R117" s="21" t="s">
        <v>32</v>
      </c>
    </row>
    <row r="118" spans="1:18" x14ac:dyDescent="0.25">
      <c r="A118" s="51">
        <v>44327</v>
      </c>
      <c r="G118" s="13"/>
      <c r="H118" s="13"/>
      <c r="I118" s="13"/>
      <c r="J118" s="13">
        <v>0.89</v>
      </c>
      <c r="K118" s="13"/>
      <c r="L118" s="13"/>
      <c r="M118" s="13"/>
      <c r="N118" s="5">
        <f t="shared" si="4"/>
        <v>0.89</v>
      </c>
      <c r="O118" s="13"/>
      <c r="P118" s="4">
        <f t="shared" si="3"/>
        <v>458987.79999999987</v>
      </c>
      <c r="R118" s="21" t="s">
        <v>30</v>
      </c>
    </row>
    <row r="119" spans="1:18" x14ac:dyDescent="0.25">
      <c r="A119" s="51">
        <v>44347</v>
      </c>
      <c r="G119" s="13"/>
      <c r="H119" s="13">
        <v>1101.97</v>
      </c>
      <c r="I119" s="13"/>
      <c r="J119" s="13"/>
      <c r="K119" s="13"/>
      <c r="L119" s="13"/>
      <c r="M119" s="13"/>
      <c r="N119" s="5">
        <f t="shared" si="4"/>
        <v>1101.97</v>
      </c>
      <c r="O119" s="13"/>
      <c r="P119" s="4">
        <f t="shared" si="3"/>
        <v>460089.76999999984</v>
      </c>
      <c r="R119" s="21" t="s">
        <v>33</v>
      </c>
    </row>
    <row r="120" spans="1:18" x14ac:dyDescent="0.25">
      <c r="A120" s="50" t="s">
        <v>63</v>
      </c>
      <c r="G120" s="13"/>
      <c r="H120" s="13"/>
      <c r="I120" s="13"/>
      <c r="J120" s="13"/>
      <c r="K120" s="13"/>
      <c r="L120" s="13"/>
      <c r="M120" s="13"/>
      <c r="N120" s="5"/>
      <c r="O120" s="13"/>
      <c r="P120" s="9">
        <v>460089.77</v>
      </c>
      <c r="R120" s="24" t="s">
        <v>27</v>
      </c>
    </row>
    <row r="121" spans="1:18" x14ac:dyDescent="0.25">
      <c r="A121" s="51">
        <v>44348</v>
      </c>
      <c r="G121" s="13">
        <v>28.88</v>
      </c>
      <c r="H121" s="13"/>
      <c r="I121" s="13"/>
      <c r="J121" s="13"/>
      <c r="K121" s="13"/>
      <c r="L121" s="13"/>
      <c r="M121" s="13"/>
      <c r="N121" s="5">
        <f t="shared" si="4"/>
        <v>28.88</v>
      </c>
      <c r="O121" s="13"/>
      <c r="P121" s="4">
        <f>SUM(P119-B121-C121-D121-E121+N121)</f>
        <v>460118.64999999985</v>
      </c>
      <c r="R121" s="21" t="s">
        <v>31</v>
      </c>
    </row>
    <row r="122" spans="1:18" x14ac:dyDescent="0.25">
      <c r="A122" s="51">
        <v>44348</v>
      </c>
      <c r="G122" s="13"/>
      <c r="H122" s="13"/>
      <c r="I122" s="13"/>
      <c r="J122" s="13"/>
      <c r="K122" s="13"/>
      <c r="L122" s="13">
        <v>36.090000000000003</v>
      </c>
      <c r="M122" s="13"/>
      <c r="N122" s="5">
        <f t="shared" si="4"/>
        <v>36.090000000000003</v>
      </c>
      <c r="O122" s="13"/>
      <c r="P122" s="4">
        <f t="shared" si="3"/>
        <v>460154.73999999987</v>
      </c>
      <c r="R122" s="21" t="s">
        <v>32</v>
      </c>
    </row>
    <row r="123" spans="1:18" x14ac:dyDescent="0.25">
      <c r="A123" s="51">
        <v>44358</v>
      </c>
      <c r="G123" s="13"/>
      <c r="H123" s="13"/>
      <c r="I123" s="13"/>
      <c r="J123" s="13">
        <v>0.93</v>
      </c>
      <c r="K123" s="13"/>
      <c r="L123" s="13"/>
      <c r="M123" s="13"/>
      <c r="N123" s="5">
        <f t="shared" si="4"/>
        <v>0.93</v>
      </c>
      <c r="O123" s="13"/>
      <c r="P123" s="4">
        <f t="shared" si="3"/>
        <v>460155.66999999987</v>
      </c>
      <c r="R123" s="21" t="s">
        <v>30</v>
      </c>
    </row>
    <row r="124" spans="1:18" x14ac:dyDescent="0.25">
      <c r="A124" s="50" t="s">
        <v>59</v>
      </c>
      <c r="G124" s="13"/>
      <c r="H124" s="13"/>
      <c r="I124" s="13"/>
      <c r="J124" s="13"/>
      <c r="K124" s="13"/>
      <c r="L124" s="13"/>
      <c r="M124" s="13"/>
      <c r="N124" s="5"/>
      <c r="O124" s="13"/>
      <c r="P124" s="9">
        <v>460155.67</v>
      </c>
      <c r="R124" s="24" t="s">
        <v>62</v>
      </c>
    </row>
    <row r="125" spans="1:18" x14ac:dyDescent="0.25">
      <c r="A125" s="51">
        <v>44378</v>
      </c>
      <c r="G125" s="13">
        <v>27.94</v>
      </c>
      <c r="H125" s="13"/>
      <c r="I125" s="13"/>
      <c r="J125" s="13"/>
      <c r="K125" s="13"/>
      <c r="L125" s="13"/>
      <c r="M125" s="13"/>
      <c r="N125" s="5">
        <f t="shared" si="4"/>
        <v>27.94</v>
      </c>
      <c r="O125" s="13"/>
      <c r="P125" s="4">
        <f>SUM(P123-B125-C125-D125-E125+N125)</f>
        <v>460183.60999999987</v>
      </c>
      <c r="R125" s="21" t="s">
        <v>31</v>
      </c>
    </row>
    <row r="126" spans="1:18" x14ac:dyDescent="0.25">
      <c r="A126" s="51">
        <v>44378</v>
      </c>
      <c r="G126" s="13"/>
      <c r="H126" s="13"/>
      <c r="I126" s="13"/>
      <c r="J126" s="13"/>
      <c r="K126" s="13"/>
      <c r="L126" s="13">
        <v>34.94</v>
      </c>
      <c r="M126" s="13"/>
      <c r="N126" s="5">
        <f t="shared" si="4"/>
        <v>34.94</v>
      </c>
      <c r="O126" s="13"/>
      <c r="P126" s="4">
        <f t="shared" si="3"/>
        <v>460218.54999999987</v>
      </c>
      <c r="R126" s="21" t="s">
        <v>32</v>
      </c>
    </row>
    <row r="127" spans="1:18" x14ac:dyDescent="0.25">
      <c r="A127" s="51">
        <v>44388</v>
      </c>
      <c r="G127" s="13"/>
      <c r="H127" s="13"/>
      <c r="I127" s="13"/>
      <c r="J127" s="13">
        <v>0.88</v>
      </c>
      <c r="K127" s="13"/>
      <c r="L127" s="13"/>
      <c r="M127" s="13"/>
      <c r="N127" s="5">
        <f t="shared" si="4"/>
        <v>0.88</v>
      </c>
      <c r="O127" s="13"/>
      <c r="P127" s="4">
        <f t="shared" si="3"/>
        <v>460219.42999999988</v>
      </c>
      <c r="R127" s="21" t="s">
        <v>30</v>
      </c>
    </row>
    <row r="128" spans="1:18" x14ac:dyDescent="0.25">
      <c r="A128" s="50" t="s">
        <v>61</v>
      </c>
      <c r="G128" s="13"/>
      <c r="H128" s="13"/>
      <c r="I128" s="13"/>
      <c r="J128" s="13"/>
      <c r="K128" s="13"/>
      <c r="L128" s="13"/>
      <c r="M128" s="13"/>
      <c r="N128" s="5"/>
      <c r="O128" s="13"/>
      <c r="P128" s="9">
        <v>460219.43</v>
      </c>
      <c r="R128" s="24" t="s">
        <v>27</v>
      </c>
    </row>
    <row r="129" spans="1:18" x14ac:dyDescent="0.25">
      <c r="A129" s="51">
        <v>44409</v>
      </c>
      <c r="G129" s="13">
        <v>28.88</v>
      </c>
      <c r="H129" s="13"/>
      <c r="I129" s="13"/>
      <c r="J129" s="13"/>
      <c r="K129" s="13"/>
      <c r="L129" s="13"/>
      <c r="M129" s="13"/>
      <c r="N129" s="5">
        <f t="shared" si="4"/>
        <v>28.88</v>
      </c>
      <c r="O129" s="13"/>
      <c r="P129" s="4">
        <f>SUM(P127-B129-C129-D129-E129+N129)</f>
        <v>460248.30999999988</v>
      </c>
      <c r="R129" s="21" t="s">
        <v>31</v>
      </c>
    </row>
    <row r="130" spans="1:18" x14ac:dyDescent="0.25">
      <c r="A130" s="51">
        <v>44409</v>
      </c>
      <c r="G130" s="13"/>
      <c r="H130" s="13"/>
      <c r="I130" s="13"/>
      <c r="J130" s="13"/>
      <c r="K130" s="13"/>
      <c r="L130" s="13">
        <v>36.090000000000003</v>
      </c>
      <c r="M130" s="13"/>
      <c r="N130" s="5">
        <f t="shared" si="4"/>
        <v>36.090000000000003</v>
      </c>
      <c r="O130" s="13"/>
      <c r="P130" s="4">
        <f t="shared" si="3"/>
        <v>460284.39999999991</v>
      </c>
      <c r="R130" s="21" t="s">
        <v>32</v>
      </c>
    </row>
    <row r="131" spans="1:18" x14ac:dyDescent="0.25">
      <c r="A131" s="51">
        <v>44419</v>
      </c>
      <c r="G131" s="13"/>
      <c r="H131" s="13"/>
      <c r="I131" s="13"/>
      <c r="J131" s="13">
        <v>0.86</v>
      </c>
      <c r="K131" s="13"/>
      <c r="L131" s="13"/>
      <c r="M131" s="13"/>
      <c r="N131" s="5">
        <f t="shared" si="4"/>
        <v>0.86</v>
      </c>
      <c r="O131" s="13"/>
      <c r="P131" s="4">
        <f t="shared" si="3"/>
        <v>460285.25999999989</v>
      </c>
      <c r="R131" s="21" t="s">
        <v>30</v>
      </c>
    </row>
    <row r="132" spans="1:18" x14ac:dyDescent="0.25">
      <c r="A132" s="51">
        <v>44419</v>
      </c>
      <c r="C132" s="4">
        <v>2501.73</v>
      </c>
      <c r="D132" s="4">
        <v>6783.15</v>
      </c>
      <c r="G132" s="13"/>
      <c r="H132" s="13"/>
      <c r="I132" s="13"/>
      <c r="J132" s="13"/>
      <c r="K132" s="13"/>
      <c r="L132" s="13"/>
      <c r="M132" s="13"/>
      <c r="N132" s="5">
        <f t="shared" si="4"/>
        <v>0</v>
      </c>
      <c r="O132" s="13"/>
      <c r="P132" s="4">
        <f t="shared" si="3"/>
        <v>451000.37999999989</v>
      </c>
      <c r="R132" s="21" t="s">
        <v>40</v>
      </c>
    </row>
    <row r="133" spans="1:18" x14ac:dyDescent="0.25">
      <c r="A133" s="50" t="s">
        <v>60</v>
      </c>
      <c r="G133" s="13"/>
      <c r="H133" s="13"/>
      <c r="I133" s="13"/>
      <c r="J133" s="13"/>
      <c r="K133" s="13"/>
      <c r="L133" s="13"/>
      <c r="M133" s="13"/>
      <c r="N133" s="5"/>
      <c r="O133" s="13"/>
      <c r="P133" s="9">
        <v>451000.38</v>
      </c>
      <c r="R133" s="24" t="s">
        <v>27</v>
      </c>
    </row>
    <row r="134" spans="1:18" x14ac:dyDescent="0.25">
      <c r="A134" s="51">
        <v>44440</v>
      </c>
      <c r="G134" s="13">
        <v>28.88</v>
      </c>
      <c r="H134" s="13"/>
      <c r="I134" s="13"/>
      <c r="J134" s="13"/>
      <c r="K134" s="13"/>
      <c r="L134" s="13"/>
      <c r="M134" s="13"/>
      <c r="N134" s="5">
        <f t="shared" si="4"/>
        <v>28.88</v>
      </c>
      <c r="O134" s="13"/>
      <c r="P134" s="4">
        <f>SUM(P132-B134-C134-D134-E134+N134)</f>
        <v>451029.25999999989</v>
      </c>
      <c r="R134" s="21" t="s">
        <v>31</v>
      </c>
    </row>
    <row r="135" spans="1:18" x14ac:dyDescent="0.25">
      <c r="A135" s="51">
        <v>44440</v>
      </c>
      <c r="G135" s="13"/>
      <c r="H135" s="13"/>
      <c r="I135" s="13"/>
      <c r="J135" s="13"/>
      <c r="K135" s="13"/>
      <c r="L135" s="13">
        <v>36.1</v>
      </c>
      <c r="M135" s="13"/>
      <c r="N135" s="5">
        <f t="shared" si="4"/>
        <v>36.1</v>
      </c>
      <c r="O135" s="13"/>
      <c r="P135" s="4">
        <f t="shared" ref="P135:P173" si="5">SUM(P134-B135-C135-D135-E135+N135)</f>
        <v>451065.35999999987</v>
      </c>
      <c r="R135" s="21" t="s">
        <v>32</v>
      </c>
    </row>
    <row r="136" spans="1:18" x14ac:dyDescent="0.25">
      <c r="A136" s="51">
        <v>44450</v>
      </c>
      <c r="G136" s="13"/>
      <c r="H136" s="13"/>
      <c r="I136" s="13"/>
      <c r="J136" s="13">
        <v>0.76</v>
      </c>
      <c r="K136" s="13"/>
      <c r="L136" s="13"/>
      <c r="M136" s="13"/>
      <c r="N136" s="5">
        <f t="shared" si="4"/>
        <v>0.76</v>
      </c>
      <c r="O136" s="13"/>
      <c r="P136" s="4">
        <f t="shared" si="5"/>
        <v>451066.11999999988</v>
      </c>
      <c r="R136" s="21" t="s">
        <v>30</v>
      </c>
    </row>
    <row r="137" spans="1:18" x14ac:dyDescent="0.25">
      <c r="A137" s="50" t="s">
        <v>59</v>
      </c>
      <c r="G137" s="13"/>
      <c r="H137" s="13"/>
      <c r="I137" s="13"/>
      <c r="J137" s="13"/>
      <c r="K137" s="13"/>
      <c r="L137" s="13"/>
      <c r="M137" s="13"/>
      <c r="N137" s="5"/>
      <c r="O137" s="13"/>
      <c r="P137" s="9">
        <v>451066.12</v>
      </c>
      <c r="R137" s="24" t="s">
        <v>27</v>
      </c>
    </row>
    <row r="138" spans="1:18" x14ac:dyDescent="0.25">
      <c r="A138" s="51">
        <v>44470</v>
      </c>
      <c r="G138" s="13">
        <v>27.94</v>
      </c>
      <c r="H138" s="13"/>
      <c r="I138" s="13"/>
      <c r="J138" s="13"/>
      <c r="K138" s="13"/>
      <c r="L138" s="13"/>
      <c r="M138" s="13"/>
      <c r="N138" s="5">
        <f t="shared" si="4"/>
        <v>27.94</v>
      </c>
      <c r="O138" s="13"/>
      <c r="P138" s="4">
        <f>SUM(P136-B138-C138-D138-E138+N138)</f>
        <v>451094.05999999988</v>
      </c>
      <c r="R138" s="21" t="s">
        <v>31</v>
      </c>
    </row>
    <row r="139" spans="1:18" x14ac:dyDescent="0.25">
      <c r="A139" s="51">
        <v>44470</v>
      </c>
      <c r="G139" s="13"/>
      <c r="H139" s="13"/>
      <c r="I139" s="13"/>
      <c r="J139" s="13"/>
      <c r="K139" s="13"/>
      <c r="L139" s="13">
        <v>34.93</v>
      </c>
      <c r="M139" s="13"/>
      <c r="N139" s="5">
        <f t="shared" si="4"/>
        <v>34.93</v>
      </c>
      <c r="O139" s="13"/>
      <c r="P139" s="4">
        <f t="shared" si="5"/>
        <v>451128.98999999987</v>
      </c>
      <c r="R139" s="21" t="s">
        <v>32</v>
      </c>
    </row>
    <row r="140" spans="1:18" x14ac:dyDescent="0.25">
      <c r="A140" s="51">
        <v>44480</v>
      </c>
      <c r="G140" s="13"/>
      <c r="H140" s="13"/>
      <c r="I140" s="13"/>
      <c r="J140" s="13">
        <v>0.97</v>
      </c>
      <c r="K140" s="13"/>
      <c r="L140" s="13"/>
      <c r="M140" s="13"/>
      <c r="N140" s="5">
        <f t="shared" si="4"/>
        <v>0.97</v>
      </c>
      <c r="O140" s="13"/>
      <c r="P140" s="4">
        <f t="shared" si="5"/>
        <v>451129.95999999985</v>
      </c>
      <c r="R140" s="21" t="s">
        <v>30</v>
      </c>
    </row>
    <row r="141" spans="1:18" x14ac:dyDescent="0.25">
      <c r="A141" s="50" t="s">
        <v>58</v>
      </c>
      <c r="G141" s="13"/>
      <c r="H141" s="13"/>
      <c r="I141" s="13"/>
      <c r="J141" s="13"/>
      <c r="K141" s="13"/>
      <c r="L141" s="13"/>
      <c r="M141" s="13"/>
      <c r="N141" s="5"/>
      <c r="O141" s="13"/>
      <c r="P141" s="9">
        <v>451129.96</v>
      </c>
      <c r="R141" s="24" t="s">
        <v>27</v>
      </c>
    </row>
    <row r="142" spans="1:18" x14ac:dyDescent="0.25">
      <c r="A142" s="51">
        <v>44501</v>
      </c>
      <c r="G142" s="13">
        <v>28.88</v>
      </c>
      <c r="H142" s="13"/>
      <c r="I142" s="13"/>
      <c r="J142" s="13"/>
      <c r="K142" s="13"/>
      <c r="L142" s="13"/>
      <c r="M142" s="13"/>
      <c r="N142" s="5">
        <f t="shared" si="4"/>
        <v>28.88</v>
      </c>
      <c r="O142" s="13"/>
      <c r="P142" s="4">
        <f>SUM(P140-B142-C142-D142-E142+N142)</f>
        <v>451158.83999999985</v>
      </c>
      <c r="R142" s="21" t="s">
        <v>31</v>
      </c>
    </row>
    <row r="143" spans="1:18" x14ac:dyDescent="0.25">
      <c r="A143" s="51">
        <v>44501</v>
      </c>
      <c r="G143" s="13"/>
      <c r="H143" s="13"/>
      <c r="I143" s="13"/>
      <c r="J143" s="13"/>
      <c r="K143" s="13"/>
      <c r="L143" s="13">
        <v>36.090000000000003</v>
      </c>
      <c r="M143" s="13"/>
      <c r="N143" s="5">
        <f t="shared" si="4"/>
        <v>36.090000000000003</v>
      </c>
      <c r="O143" s="13"/>
      <c r="P143" s="4">
        <f t="shared" si="5"/>
        <v>451194.92999999988</v>
      </c>
      <c r="R143" s="21" t="s">
        <v>32</v>
      </c>
    </row>
    <row r="144" spans="1:18" x14ac:dyDescent="0.25">
      <c r="A144" s="51">
        <v>44511</v>
      </c>
      <c r="G144" s="13"/>
      <c r="H144" s="13"/>
      <c r="I144" s="13"/>
      <c r="J144" s="13">
        <v>0.95</v>
      </c>
      <c r="K144" s="13"/>
      <c r="L144" s="13"/>
      <c r="M144" s="13"/>
      <c r="N144" s="5">
        <f t="shared" si="4"/>
        <v>0.95</v>
      </c>
      <c r="O144" s="13"/>
      <c r="P144" s="4">
        <f t="shared" si="5"/>
        <v>451195.87999999989</v>
      </c>
      <c r="R144" s="21" t="s">
        <v>30</v>
      </c>
    </row>
    <row r="145" spans="1:18" x14ac:dyDescent="0.25">
      <c r="A145" s="50" t="s">
        <v>57</v>
      </c>
      <c r="G145" s="13"/>
      <c r="H145" s="13"/>
      <c r="I145" s="13"/>
      <c r="J145" s="13"/>
      <c r="K145" s="13"/>
      <c r="L145" s="13"/>
      <c r="M145" s="13"/>
      <c r="N145" s="5"/>
      <c r="O145" s="13"/>
      <c r="P145" s="9">
        <v>4511954.88</v>
      </c>
      <c r="R145" s="24" t="s">
        <v>27</v>
      </c>
    </row>
    <row r="146" spans="1:18" x14ac:dyDescent="0.25">
      <c r="A146" s="51">
        <v>44531</v>
      </c>
      <c r="G146" s="13">
        <v>27.94</v>
      </c>
      <c r="H146" s="13"/>
      <c r="I146" s="13"/>
      <c r="J146" s="13"/>
      <c r="K146" s="13"/>
      <c r="L146" s="13"/>
      <c r="M146" s="13"/>
      <c r="N146" s="5">
        <f t="shared" si="4"/>
        <v>27.94</v>
      </c>
      <c r="O146" s="13"/>
      <c r="P146" s="4">
        <f>SUM(P144-B146-C146-D146-E146+N146)</f>
        <v>451223.81999999989</v>
      </c>
      <c r="R146" s="21" t="s">
        <v>31</v>
      </c>
    </row>
    <row r="147" spans="1:18" x14ac:dyDescent="0.25">
      <c r="A147" s="51">
        <v>44531</v>
      </c>
      <c r="G147" s="13"/>
      <c r="H147" s="13"/>
      <c r="I147" s="13"/>
      <c r="J147" s="13"/>
      <c r="K147" s="13"/>
      <c r="L147" s="13">
        <v>34.94</v>
      </c>
      <c r="M147" s="13"/>
      <c r="N147" s="5">
        <f t="shared" si="4"/>
        <v>34.94</v>
      </c>
      <c r="O147" s="13"/>
      <c r="P147" s="4">
        <f t="shared" si="5"/>
        <v>451258.75999999989</v>
      </c>
      <c r="R147" s="21" t="s">
        <v>32</v>
      </c>
    </row>
    <row r="148" spans="1:18" x14ac:dyDescent="0.25">
      <c r="A148" s="51">
        <v>44541</v>
      </c>
      <c r="G148" s="13"/>
      <c r="H148" s="13"/>
      <c r="I148" s="13"/>
      <c r="J148" s="13">
        <v>0.87</v>
      </c>
      <c r="K148" s="13"/>
      <c r="L148" s="13"/>
      <c r="M148" s="13"/>
      <c r="N148" s="5">
        <f t="shared" si="4"/>
        <v>0.87</v>
      </c>
      <c r="O148" s="13"/>
      <c r="P148" s="4">
        <f t="shared" si="5"/>
        <v>451259.62999999989</v>
      </c>
      <c r="R148" s="21" t="s">
        <v>30</v>
      </c>
    </row>
    <row r="149" spans="1:18" x14ac:dyDescent="0.25">
      <c r="A149" s="51">
        <v>44561</v>
      </c>
      <c r="G149" s="13"/>
      <c r="H149" s="13"/>
      <c r="I149" s="13">
        <v>1722.04</v>
      </c>
      <c r="J149" s="13"/>
      <c r="K149" s="13"/>
      <c r="L149" s="13"/>
      <c r="M149" s="13"/>
      <c r="N149" s="5">
        <f t="shared" si="4"/>
        <v>1722.04</v>
      </c>
      <c r="O149" s="13"/>
      <c r="P149" s="4">
        <f t="shared" si="5"/>
        <v>452981.66999999987</v>
      </c>
      <c r="R149" s="21" t="s">
        <v>34</v>
      </c>
    </row>
    <row r="150" spans="1:18" x14ac:dyDescent="0.25">
      <c r="A150" s="51">
        <v>44561</v>
      </c>
      <c r="G150" s="13"/>
      <c r="H150" s="13"/>
      <c r="I150" s="13"/>
      <c r="J150" s="13"/>
      <c r="K150" s="13">
        <v>765</v>
      </c>
      <c r="L150" s="13"/>
      <c r="M150" s="13"/>
      <c r="N150" s="5">
        <f t="shared" si="4"/>
        <v>765</v>
      </c>
      <c r="O150" s="13"/>
      <c r="P150" s="4">
        <f t="shared" si="5"/>
        <v>453746.66999999987</v>
      </c>
      <c r="R150" s="21" t="s">
        <v>35</v>
      </c>
    </row>
    <row r="151" spans="1:18" x14ac:dyDescent="0.25">
      <c r="A151" s="50" t="s">
        <v>56</v>
      </c>
      <c r="G151" s="13"/>
      <c r="H151" s="13"/>
      <c r="I151" s="13"/>
      <c r="J151" s="13"/>
      <c r="K151" s="13"/>
      <c r="L151" s="13"/>
      <c r="M151" s="13"/>
      <c r="N151" s="5"/>
      <c r="O151" s="13"/>
      <c r="P151" s="9">
        <v>453746.67</v>
      </c>
      <c r="R151" s="24" t="s">
        <v>27</v>
      </c>
    </row>
    <row r="152" spans="1:18" x14ac:dyDescent="0.25">
      <c r="A152" s="51">
        <v>44562</v>
      </c>
      <c r="G152" s="13">
        <v>28.88</v>
      </c>
      <c r="H152" s="13"/>
      <c r="I152" s="13"/>
      <c r="J152" s="13"/>
      <c r="K152" s="13"/>
      <c r="L152" s="13"/>
      <c r="M152" s="13"/>
      <c r="N152" s="5">
        <f t="shared" si="4"/>
        <v>28.88</v>
      </c>
      <c r="O152" s="13"/>
      <c r="P152" s="4">
        <f>SUM(P150-B152-C152-D152-E152+N152)</f>
        <v>453775.54999999987</v>
      </c>
      <c r="R152" s="21" t="s">
        <v>31</v>
      </c>
    </row>
    <row r="153" spans="1:18" x14ac:dyDescent="0.25">
      <c r="A153" s="51">
        <v>44562</v>
      </c>
      <c r="G153" s="13"/>
      <c r="H153" s="13"/>
      <c r="I153" s="13"/>
      <c r="J153" s="13"/>
      <c r="K153" s="13"/>
      <c r="L153" s="13">
        <v>36.090000000000003</v>
      </c>
      <c r="M153" s="13"/>
      <c r="N153" s="5">
        <f t="shared" si="4"/>
        <v>36.090000000000003</v>
      </c>
      <c r="O153" s="13"/>
      <c r="P153" s="4">
        <f t="shared" si="5"/>
        <v>453811.6399999999</v>
      </c>
      <c r="R153" s="21" t="s">
        <v>32</v>
      </c>
    </row>
    <row r="154" spans="1:18" x14ac:dyDescent="0.25">
      <c r="A154" s="51">
        <v>44572</v>
      </c>
      <c r="G154" s="13"/>
      <c r="H154" s="13"/>
      <c r="I154" s="13"/>
      <c r="J154" s="13">
        <v>0.83</v>
      </c>
      <c r="K154" s="13"/>
      <c r="L154" s="13"/>
      <c r="M154" s="13"/>
      <c r="N154" s="5">
        <f t="shared" si="4"/>
        <v>0.83</v>
      </c>
      <c r="O154" s="13"/>
      <c r="P154" s="4">
        <f t="shared" si="5"/>
        <v>453812.46999999991</v>
      </c>
      <c r="R154" s="21" t="s">
        <v>30</v>
      </c>
    </row>
    <row r="155" spans="1:18" x14ac:dyDescent="0.25">
      <c r="A155" s="50" t="s">
        <v>55</v>
      </c>
      <c r="G155" s="13"/>
      <c r="H155" s="13"/>
      <c r="I155" s="13"/>
      <c r="J155" s="13"/>
      <c r="K155" s="13"/>
      <c r="L155" s="13"/>
      <c r="M155" s="13"/>
      <c r="N155" s="5"/>
      <c r="O155" s="13"/>
      <c r="P155" s="9">
        <v>453812.47</v>
      </c>
      <c r="R155" s="24" t="s">
        <v>27</v>
      </c>
    </row>
    <row r="156" spans="1:18" x14ac:dyDescent="0.25">
      <c r="A156" s="51">
        <v>44593</v>
      </c>
      <c r="G156" s="13">
        <v>28.88</v>
      </c>
      <c r="H156" s="13"/>
      <c r="I156" s="13"/>
      <c r="J156" s="13"/>
      <c r="K156" s="13"/>
      <c r="L156" s="13"/>
      <c r="M156" s="13"/>
      <c r="N156" s="5">
        <f t="shared" si="4"/>
        <v>28.88</v>
      </c>
      <c r="O156" s="13"/>
      <c r="P156" s="4">
        <f>SUM(P154-B156-C156-D156-E156+N156)</f>
        <v>453841.34999999992</v>
      </c>
      <c r="R156" s="21" t="s">
        <v>31</v>
      </c>
    </row>
    <row r="157" spans="1:18" x14ac:dyDescent="0.25">
      <c r="A157" s="51">
        <v>44593</v>
      </c>
      <c r="G157" s="13"/>
      <c r="H157" s="13"/>
      <c r="I157" s="13"/>
      <c r="J157" s="13"/>
      <c r="K157" s="13"/>
      <c r="L157" s="13">
        <v>36.1</v>
      </c>
      <c r="M157" s="13"/>
      <c r="N157" s="5">
        <f t="shared" si="4"/>
        <v>36.1</v>
      </c>
      <c r="O157" s="13"/>
      <c r="P157" s="4">
        <f t="shared" si="5"/>
        <v>453877.4499999999</v>
      </c>
      <c r="R157" s="21" t="s">
        <v>32</v>
      </c>
    </row>
    <row r="158" spans="1:18" x14ac:dyDescent="0.25">
      <c r="A158" s="51">
        <v>44602</v>
      </c>
      <c r="G158" s="13"/>
      <c r="H158" s="13"/>
      <c r="I158" s="13"/>
      <c r="J158" s="13">
        <v>0.74</v>
      </c>
      <c r="K158" s="13"/>
      <c r="L158" s="13"/>
      <c r="M158" s="13"/>
      <c r="N158" s="5">
        <f t="shared" si="4"/>
        <v>0.74</v>
      </c>
      <c r="O158" s="13"/>
      <c r="P158" s="4">
        <f t="shared" si="5"/>
        <v>453878.18999999989</v>
      </c>
      <c r="R158" s="21" t="s">
        <v>30</v>
      </c>
    </row>
    <row r="159" spans="1:18" x14ac:dyDescent="0.25">
      <c r="A159" s="51">
        <v>44602</v>
      </c>
      <c r="C159" s="4">
        <v>2536.5</v>
      </c>
      <c r="D159" s="4">
        <v>6748.38</v>
      </c>
      <c r="G159" s="13"/>
      <c r="H159" s="13"/>
      <c r="I159" s="13"/>
      <c r="J159" s="13"/>
      <c r="K159" s="13"/>
      <c r="L159" s="13"/>
      <c r="M159" s="13"/>
      <c r="N159" s="5">
        <f t="shared" si="4"/>
        <v>0</v>
      </c>
      <c r="O159" s="13"/>
      <c r="P159" s="4">
        <f t="shared" si="5"/>
        <v>444593.30999999988</v>
      </c>
      <c r="R159" s="21" t="s">
        <v>40</v>
      </c>
    </row>
    <row r="160" spans="1:18" x14ac:dyDescent="0.25">
      <c r="A160" s="50" t="s">
        <v>53</v>
      </c>
      <c r="G160" s="13"/>
      <c r="H160" s="13"/>
      <c r="I160" s="13"/>
      <c r="J160" s="13"/>
      <c r="K160" s="13"/>
      <c r="L160" s="13"/>
      <c r="M160" s="13"/>
      <c r="N160" s="5"/>
      <c r="O160" s="13"/>
      <c r="P160" s="9">
        <v>444593.31</v>
      </c>
      <c r="R160" s="24" t="s">
        <v>27</v>
      </c>
    </row>
    <row r="161" spans="1:18" x14ac:dyDescent="0.25">
      <c r="A161" s="25">
        <v>44621</v>
      </c>
      <c r="G161" s="13"/>
      <c r="H161" s="13"/>
      <c r="I161" s="13"/>
      <c r="J161" s="13"/>
      <c r="K161" s="13"/>
      <c r="L161" s="13">
        <v>32.6</v>
      </c>
      <c r="M161" s="13"/>
      <c r="N161" s="5">
        <f t="shared" si="4"/>
        <v>32.6</v>
      </c>
      <c r="O161" s="13"/>
      <c r="P161" s="4">
        <f>SUM(P159-B161-C161-D161-E161+N161)</f>
        <v>444625.90999999986</v>
      </c>
      <c r="R161" s="21" t="s">
        <v>32</v>
      </c>
    </row>
    <row r="162" spans="1:18" x14ac:dyDescent="0.25">
      <c r="A162" s="25">
        <v>44621</v>
      </c>
      <c r="G162" s="13">
        <v>35.86</v>
      </c>
      <c r="H162" s="13"/>
      <c r="I162" s="13"/>
      <c r="J162" s="13"/>
      <c r="K162" s="13"/>
      <c r="L162" s="13"/>
      <c r="M162" s="13"/>
      <c r="N162" s="5">
        <f t="shared" si="4"/>
        <v>35.86</v>
      </c>
      <c r="O162" s="13"/>
      <c r="P162" s="4">
        <f t="shared" si="5"/>
        <v>444661.76999999984</v>
      </c>
      <c r="R162" s="21" t="s">
        <v>31</v>
      </c>
    </row>
    <row r="163" spans="1:18" x14ac:dyDescent="0.25">
      <c r="A163" s="25">
        <v>44631</v>
      </c>
      <c r="G163" s="13"/>
      <c r="H163" s="13"/>
      <c r="I163" s="13"/>
      <c r="J163" s="13">
        <v>0.91</v>
      </c>
      <c r="K163" s="13"/>
      <c r="L163" s="13"/>
      <c r="M163" s="13"/>
      <c r="N163" s="5">
        <f t="shared" si="4"/>
        <v>0.91</v>
      </c>
      <c r="O163" s="13"/>
      <c r="P163" s="4">
        <f t="shared" si="5"/>
        <v>444662.67999999982</v>
      </c>
      <c r="R163" s="21" t="s">
        <v>30</v>
      </c>
    </row>
    <row r="164" spans="1:18" x14ac:dyDescent="0.25">
      <c r="A164" s="25">
        <v>44651</v>
      </c>
      <c r="G164" s="13"/>
      <c r="H164" s="13">
        <v>263.67</v>
      </c>
      <c r="I164" s="13"/>
      <c r="J164" s="13"/>
      <c r="K164" s="13"/>
      <c r="L164" s="13"/>
      <c r="M164" s="13"/>
      <c r="N164" s="5">
        <v>263.67</v>
      </c>
      <c r="O164" s="13"/>
      <c r="P164" s="4">
        <v>444926.5</v>
      </c>
      <c r="R164" s="21" t="s">
        <v>33</v>
      </c>
    </row>
    <row r="165" spans="1:18" x14ac:dyDescent="0.25">
      <c r="A165" s="22" t="s">
        <v>54</v>
      </c>
      <c r="G165" s="13"/>
      <c r="H165" s="13"/>
      <c r="I165" s="13"/>
      <c r="J165" s="13"/>
      <c r="K165" s="13"/>
      <c r="L165" s="13"/>
      <c r="M165" s="13"/>
      <c r="N165" s="5"/>
      <c r="O165" s="13"/>
      <c r="P165" s="9">
        <v>444926.5</v>
      </c>
      <c r="R165" s="24" t="s">
        <v>27</v>
      </c>
    </row>
    <row r="166" spans="1:18" x14ac:dyDescent="0.25">
      <c r="A166" s="25">
        <v>44652</v>
      </c>
      <c r="G166" s="13"/>
      <c r="H166" s="13"/>
      <c r="I166" s="13"/>
      <c r="J166" s="13"/>
      <c r="K166" s="13"/>
      <c r="L166" s="13">
        <v>46.92</v>
      </c>
      <c r="M166" s="13"/>
      <c r="N166" s="5">
        <f t="shared" si="4"/>
        <v>46.92</v>
      </c>
      <c r="O166" s="13"/>
      <c r="P166" s="4">
        <v>444973.42</v>
      </c>
      <c r="R166" s="21" t="s">
        <v>32</v>
      </c>
    </row>
    <row r="167" spans="1:18" x14ac:dyDescent="0.25">
      <c r="A167" s="25">
        <v>44652</v>
      </c>
      <c r="G167" s="13">
        <v>36.1</v>
      </c>
      <c r="H167" s="13"/>
      <c r="I167" s="13"/>
      <c r="J167" s="13"/>
      <c r="K167" s="13"/>
      <c r="L167" s="13"/>
      <c r="M167" s="13"/>
      <c r="N167" s="5">
        <f t="shared" si="4"/>
        <v>36.1</v>
      </c>
      <c r="O167" s="13"/>
      <c r="P167" s="4">
        <f t="shared" si="5"/>
        <v>445009.51999999996</v>
      </c>
      <c r="R167" s="21" t="s">
        <v>31</v>
      </c>
    </row>
    <row r="168" spans="1:18" x14ac:dyDescent="0.25">
      <c r="A168" s="22" t="s">
        <v>36</v>
      </c>
      <c r="G168" s="13"/>
      <c r="H168" s="13"/>
      <c r="I168" s="13"/>
      <c r="J168" s="13"/>
      <c r="K168" s="13"/>
      <c r="L168" s="13"/>
      <c r="M168" s="13"/>
      <c r="N168" s="5">
        <f t="shared" si="4"/>
        <v>0</v>
      </c>
      <c r="O168" s="13"/>
      <c r="P168" s="9">
        <f t="shared" si="5"/>
        <v>445009.51999999996</v>
      </c>
      <c r="Q168" s="9"/>
      <c r="R168" s="24" t="s">
        <v>27</v>
      </c>
    </row>
    <row r="169" spans="1:18" x14ac:dyDescent="0.25">
      <c r="A169" s="25">
        <v>44662</v>
      </c>
      <c r="G169" s="13"/>
      <c r="H169" s="13"/>
      <c r="I169" s="13"/>
      <c r="J169" s="13">
        <v>2.4700000000000002</v>
      </c>
      <c r="K169" s="13"/>
      <c r="L169" s="13"/>
      <c r="M169" s="13"/>
      <c r="N169" s="5">
        <f t="shared" si="4"/>
        <v>2.4700000000000002</v>
      </c>
      <c r="O169" s="13"/>
      <c r="P169" s="4">
        <f t="shared" si="5"/>
        <v>445011.98999999993</v>
      </c>
      <c r="R169" s="21" t="s">
        <v>30</v>
      </c>
    </row>
    <row r="170" spans="1:18" x14ac:dyDescent="0.25">
      <c r="A170" s="25">
        <v>44684</v>
      </c>
      <c r="G170" s="13">
        <v>45.41</v>
      </c>
      <c r="H170" s="13"/>
      <c r="I170" s="13"/>
      <c r="J170" s="13"/>
      <c r="K170" s="13"/>
      <c r="L170" s="13"/>
      <c r="M170" s="13"/>
      <c r="N170" s="5">
        <f t="shared" si="4"/>
        <v>45.41</v>
      </c>
      <c r="O170" s="13"/>
      <c r="P170" s="4">
        <f t="shared" si="5"/>
        <v>445057.39999999991</v>
      </c>
      <c r="R170" s="21" t="s">
        <v>31</v>
      </c>
    </row>
    <row r="171" spans="1:18" x14ac:dyDescent="0.25">
      <c r="A171" s="25">
        <v>44684</v>
      </c>
      <c r="G171" s="13"/>
      <c r="H171" s="13"/>
      <c r="I171" s="13"/>
      <c r="J171" s="13"/>
      <c r="K171" s="13"/>
      <c r="L171" s="13">
        <v>34.93</v>
      </c>
      <c r="M171" s="13"/>
      <c r="N171" s="5">
        <f t="shared" si="4"/>
        <v>34.93</v>
      </c>
      <c r="O171" s="13"/>
      <c r="P171" s="4">
        <f t="shared" si="5"/>
        <v>445092.3299999999</v>
      </c>
      <c r="R171" s="21" t="s">
        <v>32</v>
      </c>
    </row>
    <row r="172" spans="1:18" x14ac:dyDescent="0.25">
      <c r="A172" s="25">
        <v>44692</v>
      </c>
      <c r="G172" s="13"/>
      <c r="H172" s="13"/>
      <c r="I172" s="13"/>
      <c r="J172" s="13">
        <v>3.51</v>
      </c>
      <c r="K172" s="13"/>
      <c r="L172" s="13"/>
      <c r="M172" s="13"/>
      <c r="N172" s="5">
        <f t="shared" si="4"/>
        <v>3.51</v>
      </c>
      <c r="O172" s="13"/>
      <c r="P172" s="4">
        <v>445095.84</v>
      </c>
      <c r="R172" s="21" t="s">
        <v>30</v>
      </c>
    </row>
    <row r="173" spans="1:18" x14ac:dyDescent="0.25">
      <c r="A173" s="22" t="s">
        <v>37</v>
      </c>
      <c r="G173" s="13"/>
      <c r="H173" s="13"/>
      <c r="I173" s="13"/>
      <c r="J173" s="13"/>
      <c r="K173" s="13"/>
      <c r="L173" s="13"/>
      <c r="M173" s="13"/>
      <c r="N173" s="5">
        <f t="shared" si="4"/>
        <v>0</v>
      </c>
      <c r="O173" s="13"/>
      <c r="P173" s="9">
        <f t="shared" si="5"/>
        <v>445095.84</v>
      </c>
      <c r="Q173" s="9"/>
      <c r="R173" s="24" t="s">
        <v>27</v>
      </c>
    </row>
    <row r="174" spans="1:18" x14ac:dyDescent="0.25">
      <c r="A174" s="25">
        <v>44713</v>
      </c>
      <c r="G174" s="13">
        <v>54.14</v>
      </c>
      <c r="H174" s="13"/>
      <c r="I174" s="13"/>
      <c r="J174" s="13"/>
      <c r="K174" s="13"/>
      <c r="L174" s="13"/>
      <c r="M174" s="13"/>
      <c r="N174" s="5">
        <f t="shared" si="4"/>
        <v>54.14</v>
      </c>
      <c r="O174" s="13"/>
      <c r="P174" s="4">
        <f t="shared" ref="P174:P205" si="6">SUM(P173-B174-C174-D174-E174+N174)</f>
        <v>445149.98000000004</v>
      </c>
      <c r="R174" s="21" t="s">
        <v>31</v>
      </c>
    </row>
    <row r="175" spans="1:18" x14ac:dyDescent="0.25">
      <c r="A175" s="25">
        <v>44713</v>
      </c>
      <c r="G175" s="13"/>
      <c r="H175" s="13"/>
      <c r="I175" s="13"/>
      <c r="J175" s="13"/>
      <c r="K175" s="13"/>
      <c r="L175" s="13">
        <v>42.61</v>
      </c>
      <c r="M175" s="13"/>
      <c r="N175" s="5">
        <f t="shared" si="4"/>
        <v>42.61</v>
      </c>
      <c r="O175" s="13"/>
      <c r="P175" s="4">
        <f t="shared" si="6"/>
        <v>445192.59</v>
      </c>
      <c r="R175" s="21" t="s">
        <v>32</v>
      </c>
    </row>
    <row r="176" spans="1:18" x14ac:dyDescent="0.25">
      <c r="A176" s="25">
        <v>44723</v>
      </c>
      <c r="G176" s="13"/>
      <c r="H176" s="13"/>
      <c r="I176" s="13"/>
      <c r="J176" s="13">
        <v>2.91</v>
      </c>
      <c r="K176" s="13"/>
      <c r="L176" s="13"/>
      <c r="M176" s="13"/>
      <c r="N176" s="5">
        <f t="shared" ref="N176:N234" si="7">SUM(G176:L176)</f>
        <v>2.91</v>
      </c>
      <c r="O176" s="13"/>
      <c r="P176" s="4">
        <f t="shared" si="6"/>
        <v>445195.5</v>
      </c>
      <c r="R176" s="21" t="s">
        <v>30</v>
      </c>
    </row>
    <row r="177" spans="1:18" x14ac:dyDescent="0.25">
      <c r="A177" s="22" t="s">
        <v>38</v>
      </c>
      <c r="G177" s="13"/>
      <c r="H177" s="13"/>
      <c r="I177" s="13"/>
      <c r="J177" s="13"/>
      <c r="K177" s="13"/>
      <c r="L177" s="13"/>
      <c r="M177" s="13"/>
      <c r="N177" s="5">
        <f t="shared" si="7"/>
        <v>0</v>
      </c>
      <c r="O177" s="13"/>
      <c r="P177" s="9">
        <f t="shared" si="6"/>
        <v>445195.5</v>
      </c>
      <c r="Q177" s="9"/>
      <c r="R177" s="24" t="s">
        <v>27</v>
      </c>
    </row>
    <row r="178" spans="1:18" x14ac:dyDescent="0.25">
      <c r="A178" s="25">
        <v>44743</v>
      </c>
      <c r="G178" s="13">
        <v>52.4</v>
      </c>
      <c r="H178" s="13"/>
      <c r="I178" s="13"/>
      <c r="J178" s="13"/>
      <c r="K178" s="13"/>
      <c r="L178" s="13"/>
      <c r="M178" s="13"/>
      <c r="N178" s="5">
        <f t="shared" si="7"/>
        <v>52.4</v>
      </c>
      <c r="O178" s="13"/>
      <c r="P178" s="4">
        <f t="shared" si="6"/>
        <v>445247.9</v>
      </c>
      <c r="R178" s="21" t="s">
        <v>31</v>
      </c>
    </row>
    <row r="179" spans="1:18" x14ac:dyDescent="0.25">
      <c r="A179" s="25">
        <v>44743</v>
      </c>
      <c r="G179" s="13"/>
      <c r="H179" s="13"/>
      <c r="I179" s="13"/>
      <c r="J179" s="13"/>
      <c r="K179" s="13"/>
      <c r="L179" s="13">
        <v>41.92</v>
      </c>
      <c r="M179" s="13"/>
      <c r="N179" s="5">
        <f t="shared" si="7"/>
        <v>41.92</v>
      </c>
      <c r="O179" s="13"/>
      <c r="P179" s="4">
        <f t="shared" si="6"/>
        <v>445289.82</v>
      </c>
      <c r="R179" s="21" t="s">
        <v>32</v>
      </c>
    </row>
    <row r="180" spans="1:18" x14ac:dyDescent="0.25">
      <c r="A180" s="25">
        <v>44753</v>
      </c>
      <c r="G180" s="13"/>
      <c r="H180" s="13"/>
      <c r="I180" s="13"/>
      <c r="J180" s="13">
        <v>2.23</v>
      </c>
      <c r="K180" s="13"/>
      <c r="L180" s="13"/>
      <c r="M180" s="13"/>
      <c r="N180" s="5">
        <f t="shared" si="7"/>
        <v>2.23</v>
      </c>
      <c r="O180" s="13"/>
      <c r="P180" s="4">
        <f t="shared" si="6"/>
        <v>445292.05</v>
      </c>
      <c r="R180" s="21" t="s">
        <v>30</v>
      </c>
    </row>
    <row r="181" spans="1:18" x14ac:dyDescent="0.25">
      <c r="A181" s="22" t="s">
        <v>39</v>
      </c>
      <c r="G181" s="13"/>
      <c r="H181" s="13"/>
      <c r="I181" s="13"/>
      <c r="J181" s="13"/>
      <c r="K181" s="13"/>
      <c r="L181" s="13"/>
      <c r="M181" s="13"/>
      <c r="N181" s="5">
        <f t="shared" si="7"/>
        <v>0</v>
      </c>
      <c r="O181" s="13"/>
      <c r="P181" s="9">
        <f t="shared" si="6"/>
        <v>445292.05</v>
      </c>
      <c r="Q181" s="9"/>
      <c r="R181" s="24" t="s">
        <v>27</v>
      </c>
    </row>
    <row r="182" spans="1:18" x14ac:dyDescent="0.25">
      <c r="A182" s="25">
        <v>44774</v>
      </c>
      <c r="G182" s="13">
        <v>54.14</v>
      </c>
      <c r="H182" s="13"/>
      <c r="I182" s="13"/>
      <c r="J182" s="13"/>
      <c r="K182" s="13"/>
      <c r="L182" s="13"/>
      <c r="M182" s="13"/>
      <c r="N182" s="5">
        <f t="shared" si="7"/>
        <v>54.14</v>
      </c>
      <c r="O182" s="13"/>
      <c r="P182" s="4">
        <f t="shared" si="6"/>
        <v>445346.19</v>
      </c>
      <c r="R182" s="21" t="s">
        <v>31</v>
      </c>
    </row>
    <row r="183" spans="1:18" x14ac:dyDescent="0.25">
      <c r="A183" s="25">
        <v>44774</v>
      </c>
      <c r="G183" s="13"/>
      <c r="H183" s="13"/>
      <c r="I183" s="13"/>
      <c r="J183" s="13"/>
      <c r="K183" s="13"/>
      <c r="L183" s="13">
        <v>68.47</v>
      </c>
      <c r="M183" s="13"/>
      <c r="N183" s="5">
        <f t="shared" si="7"/>
        <v>68.47</v>
      </c>
      <c r="O183" s="13"/>
      <c r="P183" s="4">
        <f t="shared" si="6"/>
        <v>445414.66</v>
      </c>
      <c r="R183" s="21" t="s">
        <v>32</v>
      </c>
    </row>
    <row r="184" spans="1:18" x14ac:dyDescent="0.25">
      <c r="A184" s="25">
        <v>44783</v>
      </c>
      <c r="C184" s="4">
        <v>2571.7600000000002</v>
      </c>
      <c r="D184" s="4">
        <v>6713.12</v>
      </c>
      <c r="G184" s="13"/>
      <c r="H184" s="13"/>
      <c r="I184" s="13"/>
      <c r="J184" s="13"/>
      <c r="K184" s="13"/>
      <c r="L184" s="13"/>
      <c r="M184" s="13"/>
      <c r="N184" s="5">
        <f t="shared" si="7"/>
        <v>0</v>
      </c>
      <c r="O184" s="13"/>
      <c r="P184" s="4">
        <f t="shared" si="6"/>
        <v>436129.77999999997</v>
      </c>
      <c r="R184" s="21" t="s">
        <v>40</v>
      </c>
    </row>
    <row r="185" spans="1:18" x14ac:dyDescent="0.25">
      <c r="A185" s="25">
        <v>44784</v>
      </c>
      <c r="G185" s="13"/>
      <c r="H185" s="13"/>
      <c r="I185" s="13"/>
      <c r="J185" s="13">
        <v>6.47</v>
      </c>
      <c r="K185" s="13"/>
      <c r="L185" s="13"/>
      <c r="M185" s="13"/>
      <c r="N185" s="5">
        <f t="shared" si="7"/>
        <v>6.47</v>
      </c>
      <c r="O185" s="13"/>
      <c r="P185" s="4">
        <f t="shared" si="6"/>
        <v>436136.24999999994</v>
      </c>
      <c r="R185" s="21" t="s">
        <v>30</v>
      </c>
    </row>
    <row r="186" spans="1:18" x14ac:dyDescent="0.25">
      <c r="A186" s="22" t="s">
        <v>14</v>
      </c>
      <c r="G186" s="13"/>
      <c r="H186" s="13"/>
      <c r="I186" s="13"/>
      <c r="J186" s="13"/>
      <c r="K186" s="13"/>
      <c r="L186" s="13"/>
      <c r="M186" s="13"/>
      <c r="N186" s="5">
        <f t="shared" si="7"/>
        <v>0</v>
      </c>
      <c r="O186" s="13"/>
      <c r="P186" s="9">
        <f t="shared" si="6"/>
        <v>436136.24999999994</v>
      </c>
      <c r="Q186" s="9"/>
      <c r="R186" s="24" t="s">
        <v>27</v>
      </c>
    </row>
    <row r="187" spans="1:18" x14ac:dyDescent="0.25">
      <c r="A187" s="51">
        <v>44805</v>
      </c>
      <c r="G187" s="4">
        <v>54.15</v>
      </c>
      <c r="N187" s="5">
        <f t="shared" si="7"/>
        <v>54.15</v>
      </c>
      <c r="P187" s="4">
        <f t="shared" si="6"/>
        <v>436190.39999999997</v>
      </c>
      <c r="R187" s="21" t="s">
        <v>31</v>
      </c>
    </row>
    <row r="188" spans="1:18" x14ac:dyDescent="0.25">
      <c r="A188" s="51">
        <v>44805</v>
      </c>
      <c r="L188" s="4">
        <v>89.66</v>
      </c>
      <c r="N188" s="5">
        <f t="shared" si="7"/>
        <v>89.66</v>
      </c>
      <c r="P188" s="4">
        <f t="shared" si="6"/>
        <v>436280.05999999994</v>
      </c>
      <c r="R188" s="21" t="s">
        <v>32</v>
      </c>
    </row>
    <row r="189" spans="1:18" x14ac:dyDescent="0.25">
      <c r="A189" s="51">
        <v>44815</v>
      </c>
      <c r="J189" s="4">
        <v>7.63</v>
      </c>
      <c r="N189" s="5">
        <f t="shared" si="7"/>
        <v>7.63</v>
      </c>
      <c r="P189" s="4">
        <f t="shared" si="6"/>
        <v>436287.68999999994</v>
      </c>
      <c r="R189" s="21" t="s">
        <v>30</v>
      </c>
    </row>
    <row r="190" spans="1:18" x14ac:dyDescent="0.25">
      <c r="A190" s="22" t="s">
        <v>15</v>
      </c>
      <c r="G190" s="13"/>
      <c r="H190" s="13"/>
      <c r="I190" s="13"/>
      <c r="J190" s="13"/>
      <c r="K190" s="13"/>
      <c r="L190" s="13"/>
      <c r="M190" s="13"/>
      <c r="N190" s="5">
        <f t="shared" si="7"/>
        <v>0</v>
      </c>
      <c r="O190" s="13"/>
      <c r="P190" s="9">
        <f t="shared" si="6"/>
        <v>436287.68999999994</v>
      </c>
      <c r="Q190" s="9"/>
      <c r="R190" s="24" t="s">
        <v>27</v>
      </c>
    </row>
    <row r="191" spans="1:18" x14ac:dyDescent="0.25">
      <c r="A191" s="25">
        <v>44835</v>
      </c>
      <c r="G191" s="13">
        <v>87.33</v>
      </c>
      <c r="H191" s="13"/>
      <c r="I191" s="13"/>
      <c r="J191" s="13"/>
      <c r="K191" s="13"/>
      <c r="L191" s="13"/>
      <c r="M191" s="13"/>
      <c r="N191" s="5">
        <f t="shared" si="7"/>
        <v>87.33</v>
      </c>
      <c r="O191" s="13"/>
      <c r="P191" s="4">
        <f t="shared" si="6"/>
        <v>436375.01999999996</v>
      </c>
      <c r="R191" s="21" t="s">
        <v>31</v>
      </c>
    </row>
    <row r="192" spans="1:18" x14ac:dyDescent="0.25">
      <c r="A192" s="25">
        <v>44835</v>
      </c>
      <c r="G192" s="13"/>
      <c r="H192" s="13"/>
      <c r="I192" s="13"/>
      <c r="J192" s="13"/>
      <c r="K192" s="13"/>
      <c r="L192" s="13">
        <v>117.72</v>
      </c>
      <c r="M192" s="13"/>
      <c r="N192" s="5">
        <f t="shared" si="7"/>
        <v>117.72</v>
      </c>
      <c r="O192" s="13"/>
      <c r="P192" s="4">
        <f t="shared" si="6"/>
        <v>436492.73999999993</v>
      </c>
      <c r="R192" s="21" t="s">
        <v>32</v>
      </c>
    </row>
    <row r="193" spans="1:20" x14ac:dyDescent="0.25">
      <c r="A193" s="25">
        <v>44845</v>
      </c>
      <c r="G193" s="13"/>
      <c r="H193" s="13"/>
      <c r="I193" s="13"/>
      <c r="J193" s="13">
        <v>20.52</v>
      </c>
      <c r="K193" s="13"/>
      <c r="L193" s="13"/>
      <c r="M193" s="13"/>
      <c r="N193" s="5">
        <f t="shared" si="7"/>
        <v>20.52</v>
      </c>
      <c r="O193" s="13"/>
      <c r="P193" s="4">
        <f t="shared" si="6"/>
        <v>436513.25999999995</v>
      </c>
      <c r="R193" s="21" t="s">
        <v>30</v>
      </c>
    </row>
    <row r="194" spans="1:20" x14ac:dyDescent="0.25">
      <c r="A194" s="22" t="s">
        <v>16</v>
      </c>
      <c r="G194" s="13"/>
      <c r="H194" s="13"/>
      <c r="I194" s="13"/>
      <c r="J194" s="13"/>
      <c r="K194" s="13"/>
      <c r="L194" s="13"/>
      <c r="M194" s="13"/>
      <c r="N194" s="5">
        <f t="shared" si="7"/>
        <v>0</v>
      </c>
      <c r="O194" s="13"/>
      <c r="P194" s="9">
        <f t="shared" si="6"/>
        <v>436513.25999999995</v>
      </c>
      <c r="Q194" s="9"/>
      <c r="R194" s="24" t="s">
        <v>27</v>
      </c>
    </row>
    <row r="195" spans="1:20" x14ac:dyDescent="0.25">
      <c r="A195" s="25">
        <v>44866</v>
      </c>
      <c r="G195" s="13">
        <v>90.24</v>
      </c>
      <c r="H195" s="13"/>
      <c r="I195" s="13"/>
      <c r="J195" s="13"/>
      <c r="K195" s="13"/>
      <c r="L195" s="13"/>
      <c r="M195" s="13"/>
      <c r="N195" s="5">
        <f t="shared" si="7"/>
        <v>90.24</v>
      </c>
      <c r="O195" s="13"/>
      <c r="P195" s="4">
        <f t="shared" si="6"/>
        <v>436603.49999999994</v>
      </c>
      <c r="R195" s="21" t="s">
        <v>31</v>
      </c>
    </row>
    <row r="196" spans="1:20" x14ac:dyDescent="0.25">
      <c r="A196" s="25">
        <v>44866</v>
      </c>
      <c r="G196" s="13"/>
      <c r="H196" s="13"/>
      <c r="I196" s="13"/>
      <c r="J196" s="13"/>
      <c r="K196" s="13"/>
      <c r="L196" s="13">
        <v>122.72</v>
      </c>
      <c r="M196" s="13"/>
      <c r="N196" s="5">
        <f t="shared" si="7"/>
        <v>122.72</v>
      </c>
      <c r="O196" s="13"/>
      <c r="P196" s="4">
        <f t="shared" si="6"/>
        <v>436726.21999999991</v>
      </c>
      <c r="R196" s="21" t="s">
        <v>32</v>
      </c>
    </row>
    <row r="197" spans="1:20" x14ac:dyDescent="0.25">
      <c r="A197" s="25">
        <v>44876</v>
      </c>
      <c r="G197" s="13"/>
      <c r="H197" s="13"/>
      <c r="I197" s="13"/>
      <c r="J197" s="13">
        <v>24.16</v>
      </c>
      <c r="K197" s="13"/>
      <c r="L197" s="13"/>
      <c r="M197" s="13"/>
      <c r="N197" s="5">
        <f t="shared" si="7"/>
        <v>24.16</v>
      </c>
      <c r="O197" s="13"/>
      <c r="P197" s="4">
        <f t="shared" si="6"/>
        <v>436750.37999999989</v>
      </c>
      <c r="R197" s="21" t="s">
        <v>30</v>
      </c>
    </row>
    <row r="198" spans="1:20" x14ac:dyDescent="0.25">
      <c r="A198" s="22" t="s">
        <v>25</v>
      </c>
      <c r="G198" s="13"/>
      <c r="H198" s="13"/>
      <c r="I198" s="13"/>
      <c r="J198" s="13"/>
      <c r="K198" s="13"/>
      <c r="L198" s="13"/>
      <c r="M198" s="13"/>
      <c r="N198" s="5">
        <f t="shared" si="7"/>
        <v>0</v>
      </c>
      <c r="O198" s="13"/>
      <c r="P198" s="9">
        <f t="shared" si="6"/>
        <v>436750.37999999989</v>
      </c>
      <c r="Q198" s="9"/>
      <c r="R198" s="24" t="s">
        <v>27</v>
      </c>
    </row>
    <row r="199" spans="1:20" x14ac:dyDescent="0.25">
      <c r="A199" s="25">
        <v>44896</v>
      </c>
      <c r="G199" s="13">
        <v>115.27</v>
      </c>
      <c r="H199" s="13"/>
      <c r="I199" s="13"/>
      <c r="J199" s="13"/>
      <c r="K199" s="13"/>
      <c r="L199" s="13"/>
      <c r="M199" s="13"/>
      <c r="N199" s="5">
        <f t="shared" si="7"/>
        <v>115.27</v>
      </c>
      <c r="O199" s="13"/>
      <c r="P199" s="4">
        <f t="shared" si="6"/>
        <v>436865.64999999991</v>
      </c>
      <c r="R199" s="21" t="s">
        <v>31</v>
      </c>
    </row>
    <row r="200" spans="1:20" x14ac:dyDescent="0.25">
      <c r="A200" s="25">
        <v>44896</v>
      </c>
      <c r="G200" s="13"/>
      <c r="H200" s="13"/>
      <c r="I200" s="13"/>
      <c r="J200" s="13"/>
      <c r="K200" s="13"/>
      <c r="L200" s="13">
        <v>156.49</v>
      </c>
      <c r="M200" s="13"/>
      <c r="N200" s="5">
        <f t="shared" si="7"/>
        <v>156.49</v>
      </c>
      <c r="O200" s="13"/>
      <c r="P200" s="4">
        <f t="shared" si="6"/>
        <v>437022.1399999999</v>
      </c>
      <c r="R200" s="21" t="s">
        <v>32</v>
      </c>
    </row>
    <row r="201" spans="1:20" x14ac:dyDescent="0.25">
      <c r="A201" s="25">
        <v>44906</v>
      </c>
      <c r="G201" s="13"/>
      <c r="H201" s="13"/>
      <c r="I201" s="13"/>
      <c r="J201" s="13">
        <v>29.95</v>
      </c>
      <c r="K201" s="13"/>
      <c r="L201" s="13"/>
      <c r="M201" s="13"/>
      <c r="N201" s="5">
        <f t="shared" si="7"/>
        <v>29.95</v>
      </c>
      <c r="O201" s="13"/>
      <c r="P201" s="4">
        <f t="shared" si="6"/>
        <v>437052.08999999991</v>
      </c>
      <c r="R201" s="21" t="s">
        <v>30</v>
      </c>
      <c r="T201" s="3"/>
    </row>
    <row r="202" spans="1:20" x14ac:dyDescent="0.25">
      <c r="A202" s="22" t="s">
        <v>26</v>
      </c>
      <c r="G202" s="13"/>
      <c r="H202" s="13"/>
      <c r="I202" s="13"/>
      <c r="J202" s="13"/>
      <c r="K202" s="13"/>
      <c r="L202" s="13"/>
      <c r="M202" s="13"/>
      <c r="N202" s="5">
        <f t="shared" si="7"/>
        <v>0</v>
      </c>
      <c r="O202" s="13"/>
      <c r="P202" s="9">
        <f t="shared" si="6"/>
        <v>437052.08999999991</v>
      </c>
      <c r="Q202" s="9"/>
      <c r="R202" s="24" t="s">
        <v>27</v>
      </c>
    </row>
    <row r="203" spans="1:20" x14ac:dyDescent="0.25">
      <c r="A203" s="25">
        <v>44929</v>
      </c>
      <c r="G203" s="13">
        <v>140.77000000000001</v>
      </c>
      <c r="H203" s="13"/>
      <c r="I203" s="13"/>
      <c r="J203" s="13"/>
      <c r="K203" s="13"/>
      <c r="L203" s="13"/>
      <c r="M203" s="13"/>
      <c r="N203" s="5">
        <f t="shared" si="7"/>
        <v>140.77000000000001</v>
      </c>
      <c r="O203" s="13"/>
      <c r="P203" s="4">
        <f t="shared" si="6"/>
        <v>437192.85999999993</v>
      </c>
      <c r="R203" s="21" t="s">
        <v>31</v>
      </c>
    </row>
    <row r="204" spans="1:20" x14ac:dyDescent="0.25">
      <c r="A204" s="25">
        <v>44929</v>
      </c>
      <c r="G204" s="13"/>
      <c r="H204" s="13"/>
      <c r="I204" s="13"/>
      <c r="J204" s="13"/>
      <c r="K204" s="13"/>
      <c r="L204" s="13">
        <v>187.7</v>
      </c>
      <c r="M204" s="13"/>
      <c r="N204" s="5">
        <f t="shared" si="7"/>
        <v>187.7</v>
      </c>
      <c r="O204" s="13"/>
      <c r="P204" s="4">
        <f t="shared" si="6"/>
        <v>437380.55999999994</v>
      </c>
      <c r="R204" s="21" t="s">
        <v>32</v>
      </c>
    </row>
    <row r="205" spans="1:20" x14ac:dyDescent="0.25">
      <c r="A205" s="25">
        <v>44937</v>
      </c>
      <c r="G205" s="13"/>
      <c r="H205" s="13"/>
      <c r="I205" s="13"/>
      <c r="J205" s="13">
        <v>44.74</v>
      </c>
      <c r="K205" s="13"/>
      <c r="L205" s="13"/>
      <c r="M205" s="13"/>
      <c r="N205" s="5">
        <f t="shared" si="7"/>
        <v>44.74</v>
      </c>
      <c r="O205" s="13"/>
      <c r="P205" s="4">
        <f t="shared" si="6"/>
        <v>437425.29999999993</v>
      </c>
      <c r="R205" s="21" t="s">
        <v>30</v>
      </c>
    </row>
    <row r="206" spans="1:20" x14ac:dyDescent="0.25">
      <c r="A206" s="22" t="s">
        <v>52</v>
      </c>
      <c r="G206" s="13"/>
      <c r="H206" s="13"/>
      <c r="I206" s="13"/>
      <c r="J206" s="13"/>
      <c r="K206" s="13"/>
      <c r="L206" s="13"/>
      <c r="M206" s="13"/>
      <c r="N206" s="5"/>
      <c r="O206" s="13"/>
      <c r="P206" s="9">
        <v>437425.15</v>
      </c>
      <c r="R206" s="24" t="s">
        <v>27</v>
      </c>
    </row>
    <row r="207" spans="1:20" x14ac:dyDescent="0.25">
      <c r="A207" s="25">
        <v>44958</v>
      </c>
      <c r="G207" s="13">
        <v>140.77000000000001</v>
      </c>
      <c r="H207" s="13"/>
      <c r="I207" s="13"/>
      <c r="J207" s="13"/>
      <c r="K207" s="13"/>
      <c r="L207" s="13"/>
      <c r="M207" s="13"/>
      <c r="N207" s="5">
        <f t="shared" si="7"/>
        <v>140.77000000000001</v>
      </c>
      <c r="O207" s="13"/>
      <c r="P207" s="4">
        <f>SUM(P205-B207-C207-D207-E207+N207)</f>
        <v>437566.06999999995</v>
      </c>
      <c r="R207" s="21" t="s">
        <v>31</v>
      </c>
    </row>
    <row r="208" spans="1:20" x14ac:dyDescent="0.25">
      <c r="A208" s="25">
        <v>44958</v>
      </c>
      <c r="G208" s="13"/>
      <c r="H208" s="13"/>
      <c r="I208" s="13"/>
      <c r="J208" s="13"/>
      <c r="K208" s="13"/>
      <c r="L208" s="13">
        <v>202.37</v>
      </c>
      <c r="M208" s="13"/>
      <c r="N208" s="5">
        <f t="shared" si="7"/>
        <v>202.37</v>
      </c>
      <c r="O208" s="13"/>
      <c r="P208" s="4">
        <f t="shared" ref="P208:P234" si="8">SUM(P207-B208-C208-D208-E208+N208)</f>
        <v>437768.43999999994</v>
      </c>
      <c r="R208" s="21" t="s">
        <v>32</v>
      </c>
    </row>
    <row r="209" spans="1:18" x14ac:dyDescent="0.25">
      <c r="A209" s="25">
        <v>44968</v>
      </c>
      <c r="G209" s="13"/>
      <c r="H209" s="13"/>
      <c r="I209" s="13"/>
      <c r="J209" s="13">
        <v>51.61</v>
      </c>
      <c r="K209" s="13"/>
      <c r="L209" s="13"/>
      <c r="M209" s="13"/>
      <c r="N209" s="5">
        <f t="shared" si="7"/>
        <v>51.61</v>
      </c>
      <c r="O209" s="13"/>
      <c r="P209" s="4">
        <f t="shared" si="8"/>
        <v>437820.04999999993</v>
      </c>
      <c r="R209" s="21" t="s">
        <v>30</v>
      </c>
    </row>
    <row r="210" spans="1:18" x14ac:dyDescent="0.25">
      <c r="A210" s="25">
        <v>44967</v>
      </c>
      <c r="C210" s="4">
        <v>2607.5100000000002</v>
      </c>
      <c r="D210" s="4">
        <v>6677.37</v>
      </c>
      <c r="G210" s="13"/>
      <c r="H210" s="13"/>
      <c r="I210" s="13"/>
      <c r="J210" s="13"/>
      <c r="K210" s="13"/>
      <c r="L210" s="13"/>
      <c r="M210" s="13"/>
      <c r="N210" s="5">
        <f t="shared" si="7"/>
        <v>0</v>
      </c>
      <c r="O210" s="13"/>
      <c r="P210" s="4">
        <f t="shared" si="8"/>
        <v>428535.16999999993</v>
      </c>
      <c r="R210" s="21" t="s">
        <v>40</v>
      </c>
    </row>
    <row r="211" spans="1:18" x14ac:dyDescent="0.25">
      <c r="A211" s="25">
        <v>44985</v>
      </c>
      <c r="G211" s="13"/>
      <c r="H211" s="13"/>
      <c r="I211" s="13">
        <v>1049.3399999999999</v>
      </c>
      <c r="J211" s="13"/>
      <c r="K211" s="13"/>
      <c r="L211" s="13"/>
      <c r="M211" s="13"/>
      <c r="N211" s="5">
        <f t="shared" si="7"/>
        <v>1049.3399999999999</v>
      </c>
      <c r="O211" s="13"/>
      <c r="P211" s="4">
        <f t="shared" si="8"/>
        <v>429584.50999999995</v>
      </c>
      <c r="R211" s="21" t="s">
        <v>34</v>
      </c>
    </row>
    <row r="212" spans="1:18" x14ac:dyDescent="0.25">
      <c r="A212" s="22" t="s">
        <v>44</v>
      </c>
      <c r="G212" s="13"/>
      <c r="H212" s="13"/>
      <c r="I212" s="13"/>
      <c r="J212" s="13"/>
      <c r="K212" s="13"/>
      <c r="L212" s="13"/>
      <c r="M212" s="13"/>
      <c r="N212" s="5">
        <f t="shared" si="7"/>
        <v>0</v>
      </c>
      <c r="O212" s="13"/>
      <c r="P212" s="9">
        <f t="shared" si="8"/>
        <v>429584.50999999995</v>
      </c>
      <c r="Q212" s="9"/>
      <c r="R212" s="24" t="s">
        <v>27</v>
      </c>
    </row>
    <row r="213" spans="1:18" x14ac:dyDescent="0.25">
      <c r="A213" s="25">
        <v>44986</v>
      </c>
      <c r="G213" s="13">
        <v>140.19</v>
      </c>
      <c r="H213" s="13"/>
      <c r="I213" s="13"/>
      <c r="J213" s="13"/>
      <c r="K213" s="13"/>
      <c r="L213" s="13"/>
      <c r="M213" s="13"/>
      <c r="N213" s="5">
        <f t="shared" si="7"/>
        <v>140.19</v>
      </c>
      <c r="O213" s="13"/>
      <c r="P213" s="4">
        <f t="shared" si="8"/>
        <v>429724.69999999995</v>
      </c>
      <c r="R213" s="21" t="s">
        <v>31</v>
      </c>
    </row>
    <row r="214" spans="1:18" x14ac:dyDescent="0.25">
      <c r="A214" s="25">
        <v>44986</v>
      </c>
      <c r="G214" s="13"/>
      <c r="H214" s="13"/>
      <c r="I214" s="13"/>
      <c r="J214" s="13"/>
      <c r="K214" s="13"/>
      <c r="L214" s="13">
        <v>189.1</v>
      </c>
      <c r="M214" s="13"/>
      <c r="N214" s="5">
        <f t="shared" si="7"/>
        <v>189.1</v>
      </c>
      <c r="O214" s="13"/>
      <c r="P214" s="4">
        <f t="shared" si="8"/>
        <v>429913.79999999993</v>
      </c>
      <c r="R214" s="21" t="s">
        <v>32</v>
      </c>
    </row>
    <row r="215" spans="1:18" x14ac:dyDescent="0.25">
      <c r="A215" s="25">
        <v>44996</v>
      </c>
      <c r="G215" s="13"/>
      <c r="H215" s="13"/>
      <c r="I215" s="13"/>
      <c r="J215" s="13">
        <v>45.37</v>
      </c>
      <c r="K215" s="13"/>
      <c r="L215" s="13"/>
      <c r="M215" s="13"/>
      <c r="N215" s="5">
        <f t="shared" si="7"/>
        <v>45.37</v>
      </c>
      <c r="O215" s="13"/>
      <c r="P215" s="4">
        <f t="shared" si="8"/>
        <v>429959.16999999993</v>
      </c>
      <c r="R215" s="21" t="s">
        <v>30</v>
      </c>
    </row>
    <row r="216" spans="1:18" x14ac:dyDescent="0.25">
      <c r="A216" s="25">
        <v>45009</v>
      </c>
      <c r="G216" s="13"/>
      <c r="H216" s="13"/>
      <c r="I216" s="13">
        <v>23.1</v>
      </c>
      <c r="J216" s="13"/>
      <c r="K216" s="13"/>
      <c r="L216" s="13"/>
      <c r="M216" s="13"/>
      <c r="N216" s="5">
        <f t="shared" si="7"/>
        <v>23.1</v>
      </c>
      <c r="O216" s="13"/>
      <c r="P216" s="4">
        <f>SUM(P215-B216-C216-D216-E216+N216)</f>
        <v>429982.2699999999</v>
      </c>
      <c r="R216" s="21" t="s">
        <v>34</v>
      </c>
    </row>
    <row r="217" spans="1:18" x14ac:dyDescent="0.25">
      <c r="A217" s="25">
        <v>45016</v>
      </c>
      <c r="G217" s="13"/>
      <c r="H217" s="13">
        <v>1006.52</v>
      </c>
      <c r="I217" s="13"/>
      <c r="J217" s="13"/>
      <c r="K217" s="13"/>
      <c r="L217" s="13"/>
      <c r="M217" s="13"/>
      <c r="N217" s="5">
        <v>1006.52</v>
      </c>
      <c r="O217" s="13"/>
      <c r="P217" s="4">
        <v>430988.64</v>
      </c>
      <c r="R217" s="21" t="s">
        <v>33</v>
      </c>
    </row>
    <row r="218" spans="1:18" x14ac:dyDescent="0.25">
      <c r="A218" s="25">
        <v>45016</v>
      </c>
      <c r="G218" s="13"/>
      <c r="H218" s="13"/>
      <c r="I218" s="13"/>
      <c r="J218" s="13"/>
      <c r="K218" s="13">
        <v>171.53</v>
      </c>
      <c r="L218" s="13"/>
      <c r="M218" s="13"/>
      <c r="N218" s="5">
        <v>171.53</v>
      </c>
      <c r="O218" s="13"/>
      <c r="P218" s="4">
        <v>431160.17</v>
      </c>
      <c r="R218" s="21" t="s">
        <v>35</v>
      </c>
    </row>
    <row r="219" spans="1:18" x14ac:dyDescent="0.25">
      <c r="A219" s="22" t="s">
        <v>51</v>
      </c>
      <c r="G219" s="13"/>
      <c r="H219" s="13"/>
      <c r="I219" s="13"/>
      <c r="J219" s="13"/>
      <c r="K219" s="13"/>
      <c r="L219" s="13"/>
      <c r="M219" s="13"/>
      <c r="N219" s="5"/>
      <c r="O219" s="13"/>
      <c r="P219" s="9">
        <v>431160.17</v>
      </c>
      <c r="R219" s="24" t="s">
        <v>27</v>
      </c>
    </row>
    <row r="220" spans="1:18" x14ac:dyDescent="0.25">
      <c r="A220" s="25">
        <v>45019</v>
      </c>
      <c r="G220" s="13">
        <v>173.26</v>
      </c>
      <c r="H220" s="13"/>
      <c r="I220" s="13"/>
      <c r="J220" s="13"/>
      <c r="K220" s="13"/>
      <c r="L220" s="13"/>
      <c r="M220" s="13"/>
      <c r="N220" s="5">
        <f t="shared" si="7"/>
        <v>173.26</v>
      </c>
      <c r="O220" s="13"/>
      <c r="P220" s="4">
        <v>431333.43</v>
      </c>
      <c r="R220" s="21" t="s">
        <v>31</v>
      </c>
    </row>
    <row r="221" spans="1:18" x14ac:dyDescent="0.25">
      <c r="A221" s="25">
        <v>45019</v>
      </c>
      <c r="G221" s="13"/>
      <c r="H221" s="13"/>
      <c r="I221" s="13"/>
      <c r="J221" s="13"/>
      <c r="K221" s="13"/>
      <c r="L221" s="13">
        <v>209.36</v>
      </c>
      <c r="M221" s="13"/>
      <c r="N221" s="5">
        <f t="shared" si="7"/>
        <v>209.36</v>
      </c>
      <c r="O221" s="13"/>
      <c r="P221" s="4">
        <f t="shared" si="8"/>
        <v>431542.79</v>
      </c>
      <c r="R221" s="21" t="s">
        <v>32</v>
      </c>
    </row>
    <row r="222" spans="1:18" x14ac:dyDescent="0.25">
      <c r="A222" s="25">
        <v>45027</v>
      </c>
      <c r="G222" s="13"/>
      <c r="H222" s="13"/>
      <c r="I222" s="13"/>
      <c r="J222" s="13">
        <v>65.39</v>
      </c>
      <c r="K222" s="13"/>
      <c r="L222" s="13"/>
      <c r="M222" s="13"/>
      <c r="N222" s="5">
        <f t="shared" si="7"/>
        <v>65.39</v>
      </c>
      <c r="O222" s="13"/>
      <c r="P222" s="4">
        <f t="shared" si="8"/>
        <v>431608.18</v>
      </c>
      <c r="R222" s="21" t="s">
        <v>30</v>
      </c>
    </row>
    <row r="223" spans="1:18" x14ac:dyDescent="0.25">
      <c r="A223" s="22" t="s">
        <v>50</v>
      </c>
      <c r="G223" s="13"/>
      <c r="H223" s="13"/>
      <c r="I223" s="13"/>
      <c r="J223" s="13"/>
      <c r="K223" s="13"/>
      <c r="L223" s="13"/>
      <c r="M223" s="13"/>
      <c r="N223" s="5"/>
      <c r="O223" s="13"/>
      <c r="P223" s="4">
        <v>431436.65</v>
      </c>
      <c r="R223" s="24" t="s">
        <v>27</v>
      </c>
    </row>
    <row r="224" spans="1:18" x14ac:dyDescent="0.25">
      <c r="A224" s="25">
        <v>45048</v>
      </c>
      <c r="G224" s="13">
        <v>167.67</v>
      </c>
      <c r="H224" s="13"/>
      <c r="I224" s="13"/>
      <c r="J224" s="13"/>
      <c r="K224" s="13"/>
      <c r="L224" s="13"/>
      <c r="M224" s="13"/>
      <c r="N224" s="5">
        <f t="shared" si="7"/>
        <v>167.67</v>
      </c>
      <c r="O224" s="13"/>
      <c r="P224" s="4">
        <f>SUM(P222-B224-C224-D224-E224+N224)</f>
        <v>431775.85</v>
      </c>
      <c r="R224" s="21" t="s">
        <v>31</v>
      </c>
    </row>
    <row r="225" spans="1:18" x14ac:dyDescent="0.25">
      <c r="A225" s="25">
        <v>45048</v>
      </c>
      <c r="G225" s="13"/>
      <c r="H225" s="13"/>
      <c r="I225" s="13"/>
      <c r="J225" s="13"/>
      <c r="K225" s="13"/>
      <c r="L225" s="13">
        <v>202.6</v>
      </c>
      <c r="M225" s="13"/>
      <c r="N225" s="5">
        <f t="shared" si="7"/>
        <v>202.6</v>
      </c>
      <c r="O225" s="13"/>
      <c r="P225" s="4">
        <f t="shared" si="8"/>
        <v>431978.44999999995</v>
      </c>
      <c r="R225" s="21" t="s">
        <v>32</v>
      </c>
    </row>
    <row r="226" spans="1:18" x14ac:dyDescent="0.25">
      <c r="A226" s="25">
        <v>45057</v>
      </c>
      <c r="G226" s="13"/>
      <c r="H226" s="13"/>
      <c r="I226" s="13"/>
      <c r="J226" s="13">
        <v>109.86</v>
      </c>
      <c r="K226" s="13"/>
      <c r="L226" s="13"/>
      <c r="M226" s="13"/>
      <c r="N226" s="5">
        <f t="shared" si="7"/>
        <v>109.86</v>
      </c>
      <c r="O226" s="13"/>
      <c r="P226" s="4">
        <f t="shared" si="8"/>
        <v>432088.30999999994</v>
      </c>
      <c r="R226" s="21" t="s">
        <v>30</v>
      </c>
    </row>
    <row r="227" spans="1:18" x14ac:dyDescent="0.25">
      <c r="A227" s="22" t="s">
        <v>49</v>
      </c>
      <c r="G227" s="13"/>
      <c r="H227" s="13"/>
      <c r="I227" s="13"/>
      <c r="J227" s="13"/>
      <c r="K227" s="13"/>
      <c r="L227" s="13"/>
      <c r="M227" s="13"/>
      <c r="N227" s="5"/>
      <c r="O227" s="13"/>
      <c r="P227" s="9">
        <v>431916.78</v>
      </c>
      <c r="R227" s="24" t="s">
        <v>27</v>
      </c>
    </row>
    <row r="228" spans="1:18" x14ac:dyDescent="0.25">
      <c r="A228" s="25">
        <v>45078</v>
      </c>
      <c r="G228" s="13">
        <v>173.27</v>
      </c>
      <c r="H228" s="13"/>
      <c r="I228" s="13"/>
      <c r="J228" s="13"/>
      <c r="K228" s="13"/>
      <c r="L228" s="13"/>
      <c r="M228" s="13"/>
      <c r="N228" s="5">
        <f t="shared" si="7"/>
        <v>173.27</v>
      </c>
      <c r="O228" s="13"/>
      <c r="P228" s="4">
        <f>SUM(P226-B228-C228-D228-E228+N228)</f>
        <v>432261.57999999996</v>
      </c>
      <c r="R228" s="21" t="s">
        <v>31</v>
      </c>
    </row>
    <row r="229" spans="1:18" x14ac:dyDescent="0.25">
      <c r="A229" s="25">
        <v>45078</v>
      </c>
      <c r="G229" s="13"/>
      <c r="H229" s="13"/>
      <c r="I229" s="13"/>
      <c r="J229" s="13"/>
      <c r="K229" s="13"/>
      <c r="L229" s="13">
        <v>209.35</v>
      </c>
      <c r="M229" s="13"/>
      <c r="N229" s="5">
        <f t="shared" si="7"/>
        <v>209.35</v>
      </c>
      <c r="O229" s="13"/>
      <c r="P229" s="4">
        <f t="shared" si="8"/>
        <v>432470.92999999993</v>
      </c>
      <c r="R229" s="21" t="s">
        <v>32</v>
      </c>
    </row>
    <row r="230" spans="1:18" x14ac:dyDescent="0.25">
      <c r="A230" s="25">
        <v>45088</v>
      </c>
      <c r="G230" s="13"/>
      <c r="H230" s="13"/>
      <c r="I230" s="13"/>
      <c r="J230" s="13">
        <v>114.17</v>
      </c>
      <c r="K230" s="13"/>
      <c r="L230" s="13"/>
      <c r="M230" s="13"/>
      <c r="N230" s="5">
        <f t="shared" si="7"/>
        <v>114.17</v>
      </c>
      <c r="O230" s="13"/>
      <c r="P230" s="4">
        <f t="shared" si="8"/>
        <v>432585.09999999992</v>
      </c>
      <c r="R230" s="21" t="s">
        <v>30</v>
      </c>
    </row>
    <row r="231" spans="1:18" x14ac:dyDescent="0.25">
      <c r="A231" s="22" t="s">
        <v>48</v>
      </c>
      <c r="G231" s="13"/>
      <c r="H231" s="13"/>
      <c r="I231" s="13"/>
      <c r="J231" s="13"/>
      <c r="K231" s="13"/>
      <c r="L231" s="13"/>
      <c r="M231" s="13"/>
      <c r="N231" s="5"/>
      <c r="O231" s="13"/>
      <c r="P231" s="9">
        <v>432585.1</v>
      </c>
      <c r="R231" s="24" t="s">
        <v>27</v>
      </c>
    </row>
    <row r="232" spans="1:18" x14ac:dyDescent="0.25">
      <c r="A232" s="25">
        <v>45110</v>
      </c>
      <c r="G232" s="13">
        <v>190.5</v>
      </c>
      <c r="H232" s="13"/>
      <c r="I232" s="13"/>
      <c r="J232" s="13"/>
      <c r="K232" s="13"/>
      <c r="L232" s="13"/>
      <c r="M232" s="13"/>
      <c r="N232" s="5">
        <f t="shared" si="7"/>
        <v>190.5</v>
      </c>
      <c r="O232" s="13"/>
      <c r="P232" s="4">
        <v>432775.6</v>
      </c>
      <c r="R232" s="21" t="s">
        <v>31</v>
      </c>
    </row>
    <row r="233" spans="1:18" x14ac:dyDescent="0.25">
      <c r="A233" s="25">
        <v>45110</v>
      </c>
      <c r="G233" s="13"/>
      <c r="H233" s="13"/>
      <c r="I233" s="13"/>
      <c r="J233" s="13"/>
      <c r="K233" s="13"/>
      <c r="L233" s="13">
        <v>202.61</v>
      </c>
      <c r="M233" s="13"/>
      <c r="N233" s="5">
        <f t="shared" si="7"/>
        <v>202.61</v>
      </c>
      <c r="O233" s="13"/>
      <c r="P233" s="4">
        <f t="shared" si="8"/>
        <v>432978.20999999996</v>
      </c>
      <c r="R233" s="21" t="s">
        <v>32</v>
      </c>
    </row>
    <row r="234" spans="1:18" x14ac:dyDescent="0.25">
      <c r="A234" s="25">
        <v>45118</v>
      </c>
      <c r="G234" s="13"/>
      <c r="H234" s="13"/>
      <c r="I234" s="13"/>
      <c r="J234" s="13">
        <v>103.82</v>
      </c>
      <c r="K234" s="13"/>
      <c r="L234" s="13"/>
      <c r="M234" s="13"/>
      <c r="N234" s="5">
        <f t="shared" si="7"/>
        <v>103.82</v>
      </c>
      <c r="O234" s="13"/>
      <c r="P234" s="4">
        <f t="shared" si="8"/>
        <v>433082.02999999997</v>
      </c>
      <c r="R234" s="21" t="s">
        <v>30</v>
      </c>
    </row>
    <row r="235" spans="1:18" x14ac:dyDescent="0.25">
      <c r="A235" s="22" t="s">
        <v>98</v>
      </c>
      <c r="G235" s="13"/>
      <c r="H235" s="13"/>
      <c r="I235" s="13"/>
      <c r="J235" s="13"/>
      <c r="K235" s="13"/>
      <c r="L235" s="13"/>
      <c r="M235" s="13"/>
      <c r="N235" s="5"/>
      <c r="O235" s="13"/>
      <c r="P235" s="9">
        <v>433082.03</v>
      </c>
      <c r="R235" s="24" t="s">
        <v>27</v>
      </c>
    </row>
    <row r="236" spans="1:18" x14ac:dyDescent="0.25">
      <c r="A236" s="25">
        <v>45139</v>
      </c>
      <c r="G236" s="13">
        <v>222.51</v>
      </c>
      <c r="H236" s="13"/>
      <c r="I236" s="13"/>
      <c r="J236" s="13"/>
      <c r="K236" s="13"/>
      <c r="L236" s="13"/>
      <c r="M236" s="13"/>
      <c r="N236" s="5"/>
      <c r="O236" s="13"/>
      <c r="P236" s="4">
        <v>433304.54</v>
      </c>
      <c r="R236" s="21" t="s">
        <v>100</v>
      </c>
    </row>
    <row r="237" spans="1:18" x14ac:dyDescent="0.25">
      <c r="A237" s="25">
        <v>45139</v>
      </c>
      <c r="G237" s="13"/>
      <c r="H237" s="13"/>
      <c r="I237" s="13"/>
      <c r="J237" s="13"/>
      <c r="K237" s="13"/>
      <c r="L237" s="13">
        <v>209.35</v>
      </c>
      <c r="M237" s="13"/>
      <c r="N237" s="5"/>
      <c r="O237" s="13"/>
      <c r="P237" s="4">
        <v>433513.89</v>
      </c>
      <c r="R237" s="21" t="s">
        <v>32</v>
      </c>
    </row>
    <row r="238" spans="1:18" x14ac:dyDescent="0.25">
      <c r="A238" s="25">
        <v>45148</v>
      </c>
      <c r="C238" s="4">
        <v>2643.75</v>
      </c>
      <c r="D238" s="4">
        <v>6641.13</v>
      </c>
      <c r="G238" s="13"/>
      <c r="H238" s="13"/>
      <c r="I238" s="13"/>
      <c r="J238" s="13"/>
      <c r="K238" s="13"/>
      <c r="L238" s="13"/>
      <c r="M238" s="13"/>
      <c r="N238" s="5"/>
      <c r="O238" s="13"/>
      <c r="P238" s="4">
        <v>424229.01</v>
      </c>
      <c r="R238" s="21" t="s">
        <v>30</v>
      </c>
    </row>
    <row r="239" spans="1:18" x14ac:dyDescent="0.25">
      <c r="A239" s="25">
        <v>45149</v>
      </c>
      <c r="G239" s="13"/>
      <c r="H239" s="13"/>
      <c r="I239" s="13"/>
      <c r="J239" s="13">
        <v>106.73</v>
      </c>
      <c r="K239" s="13"/>
      <c r="L239" s="13"/>
      <c r="M239" s="13"/>
      <c r="N239" s="5"/>
      <c r="O239" s="13"/>
      <c r="P239" s="4">
        <v>424335.74</v>
      </c>
      <c r="R239" s="24"/>
    </row>
    <row r="240" spans="1:18" x14ac:dyDescent="0.25">
      <c r="A240" s="22" t="s">
        <v>99</v>
      </c>
      <c r="G240" s="13"/>
      <c r="H240" s="13"/>
      <c r="I240" s="13"/>
      <c r="J240" s="13"/>
      <c r="K240" s="13"/>
      <c r="L240" s="13"/>
      <c r="M240" s="13"/>
      <c r="N240" s="5"/>
      <c r="O240" s="13"/>
      <c r="P240" s="9">
        <v>424335.74</v>
      </c>
      <c r="R240" s="24" t="s">
        <v>27</v>
      </c>
    </row>
    <row r="241" spans="1:20" x14ac:dyDescent="0.25">
      <c r="A241" s="25">
        <v>45170</v>
      </c>
      <c r="G241" s="13">
        <v>227.4</v>
      </c>
      <c r="H241" s="13"/>
      <c r="I241" s="13"/>
      <c r="J241" s="13"/>
      <c r="K241" s="13"/>
      <c r="L241" s="13"/>
      <c r="M241" s="13"/>
      <c r="N241" s="5"/>
      <c r="O241" s="13"/>
      <c r="P241" s="4">
        <v>424563.14</v>
      </c>
      <c r="R241" s="21" t="s">
        <v>31</v>
      </c>
    </row>
    <row r="242" spans="1:20" x14ac:dyDescent="0.25">
      <c r="A242" s="25">
        <v>45170</v>
      </c>
      <c r="G242" s="13"/>
      <c r="H242" s="13"/>
      <c r="I242" s="13"/>
      <c r="J242" s="13"/>
      <c r="K242" s="13"/>
      <c r="L242" s="13">
        <v>213.78</v>
      </c>
      <c r="M242" s="13"/>
      <c r="N242" s="5"/>
      <c r="O242" s="13"/>
      <c r="P242" s="4">
        <v>424776.92</v>
      </c>
      <c r="R242" s="21" t="s">
        <v>32</v>
      </c>
    </row>
    <row r="243" spans="1:20" x14ac:dyDescent="0.25">
      <c r="A243" s="25">
        <v>45180</v>
      </c>
      <c r="G243" s="13"/>
      <c r="H243" s="13"/>
      <c r="I243" s="13"/>
      <c r="J243" s="13">
        <v>94.66</v>
      </c>
      <c r="K243" s="13"/>
      <c r="L243" s="13"/>
      <c r="M243" s="13"/>
      <c r="N243" s="5"/>
      <c r="O243" s="13"/>
      <c r="P243" s="4">
        <v>424871.58</v>
      </c>
      <c r="R243" s="21" t="s">
        <v>30</v>
      </c>
    </row>
    <row r="244" spans="1:20" x14ac:dyDescent="0.25">
      <c r="A244" s="22" t="s">
        <v>101</v>
      </c>
      <c r="G244" s="13"/>
      <c r="H244" s="13"/>
      <c r="I244" s="13"/>
      <c r="J244" s="13"/>
      <c r="K244" s="13"/>
      <c r="L244" s="13"/>
      <c r="M244" s="13"/>
      <c r="N244" s="5"/>
      <c r="O244" s="13"/>
      <c r="P244" s="9">
        <v>424871.58</v>
      </c>
      <c r="R244" s="24" t="s">
        <v>27</v>
      </c>
    </row>
    <row r="245" spans="1:20" x14ac:dyDescent="0.25">
      <c r="A245" s="22"/>
      <c r="G245" s="13"/>
      <c r="H245" s="13"/>
      <c r="I245" s="13"/>
      <c r="J245" s="13"/>
      <c r="K245" s="13"/>
      <c r="L245" s="13"/>
      <c r="M245" s="13"/>
      <c r="N245" s="5"/>
      <c r="O245" s="13"/>
      <c r="P245" s="9"/>
      <c r="R245" s="24"/>
    </row>
    <row r="246" spans="1:20" x14ac:dyDescent="0.25">
      <c r="A246" s="22"/>
      <c r="G246" s="13"/>
      <c r="H246" s="13"/>
      <c r="I246" s="13"/>
      <c r="J246" s="13"/>
      <c r="K246" s="13"/>
      <c r="L246" s="13"/>
      <c r="M246" s="13"/>
      <c r="N246" s="5"/>
      <c r="O246" s="13"/>
      <c r="P246" s="9"/>
      <c r="R246" s="24"/>
    </row>
    <row r="247" spans="1:20" x14ac:dyDescent="0.25">
      <c r="A247" s="25"/>
      <c r="G247" s="13"/>
      <c r="H247" s="13"/>
      <c r="I247" s="13"/>
      <c r="J247" s="13"/>
      <c r="K247" s="13"/>
      <c r="L247" s="13"/>
      <c r="M247" s="13"/>
      <c r="N247" s="5"/>
      <c r="O247" s="13"/>
      <c r="R247" s="21"/>
    </row>
    <row r="248" spans="1:20" x14ac:dyDescent="0.25">
      <c r="A248" s="25"/>
      <c r="G248" s="13"/>
      <c r="H248" s="13"/>
      <c r="I248" s="13"/>
      <c r="J248" s="13"/>
      <c r="K248" s="13"/>
      <c r="L248" s="13"/>
      <c r="M248" s="13"/>
      <c r="N248" s="5"/>
      <c r="O248" s="13"/>
      <c r="R248" s="21"/>
    </row>
    <row r="249" spans="1:20" x14ac:dyDescent="0.25">
      <c r="A249" s="25"/>
      <c r="G249" s="13"/>
      <c r="H249" s="13"/>
      <c r="I249" s="13"/>
      <c r="J249" s="13"/>
      <c r="K249" s="13"/>
      <c r="L249" s="13"/>
      <c r="M249" s="13"/>
      <c r="N249" s="5"/>
      <c r="O249" s="13"/>
      <c r="R249" s="21"/>
      <c r="T249" s="3"/>
    </row>
    <row r="250" spans="1:20" x14ac:dyDescent="0.25">
      <c r="A250" s="25"/>
      <c r="B250" s="31">
        <f>SUM(B4:B249)</f>
        <v>500000</v>
      </c>
      <c r="C250" s="31">
        <f>SUM(C4:C249)</f>
        <v>24864.730000000003</v>
      </c>
      <c r="D250" s="31">
        <f>SUM(D4:D249)</f>
        <v>67984.070000000007</v>
      </c>
      <c r="E250" s="31">
        <f>SUM(E4:E249)</f>
        <v>175</v>
      </c>
      <c r="G250" s="31">
        <f t="shared" ref="G250:L250" si="9">SUM(G4:G249)</f>
        <v>3502.7700000000009</v>
      </c>
      <c r="H250" s="31">
        <f t="shared" si="9"/>
        <v>2372.16</v>
      </c>
      <c r="I250" s="31">
        <f t="shared" si="9"/>
        <v>4477.4900000000007</v>
      </c>
      <c r="J250" s="31">
        <f t="shared" si="9"/>
        <v>2673.5800000000008</v>
      </c>
      <c r="K250" s="31">
        <f t="shared" si="9"/>
        <v>936.53</v>
      </c>
      <c r="L250" s="31">
        <f t="shared" si="9"/>
        <v>3932.85</v>
      </c>
      <c r="N250" s="31">
        <f>SUM(N4:N249)</f>
        <v>16820.950000000004</v>
      </c>
      <c r="R250" s="21"/>
    </row>
    <row r="251" spans="1:20" x14ac:dyDescent="0.25">
      <c r="A251" s="26"/>
      <c r="B251" s="27"/>
      <c r="C251" s="27"/>
      <c r="D251" s="27"/>
      <c r="E251" s="27"/>
      <c r="F251" s="27"/>
      <c r="G251" s="28"/>
      <c r="H251" s="28"/>
      <c r="I251" s="28"/>
      <c r="J251" s="28"/>
      <c r="K251" s="28"/>
      <c r="L251" s="28"/>
      <c r="M251" s="28"/>
      <c r="N251" s="29"/>
      <c r="O251" s="28"/>
      <c r="P251" s="27"/>
      <c r="Q251" s="27"/>
      <c r="R251" s="30"/>
      <c r="T251" s="3"/>
    </row>
    <row r="252" spans="1:20" x14ac:dyDescent="0.25">
      <c r="N252" s="5"/>
    </row>
    <row r="253" spans="1:20" x14ac:dyDescent="0.25">
      <c r="A253" s="14"/>
      <c r="N253" s="5"/>
    </row>
    <row r="254" spans="1:20" x14ac:dyDescent="0.25">
      <c r="N254" s="5"/>
    </row>
    <row r="255" spans="1:20" x14ac:dyDescent="0.25">
      <c r="A255" s="59" t="s">
        <v>17</v>
      </c>
      <c r="B255" s="59"/>
      <c r="C255" s="59"/>
      <c r="N255" s="5"/>
    </row>
    <row r="257" spans="1:17" x14ac:dyDescent="0.25">
      <c r="A257" s="45" t="s">
        <v>18</v>
      </c>
      <c r="B257" s="46" t="s">
        <v>19</v>
      </c>
      <c r="C257" s="46" t="s">
        <v>20</v>
      </c>
    </row>
    <row r="258" spans="1:17" x14ac:dyDescent="0.25">
      <c r="A258" s="44">
        <v>45199</v>
      </c>
      <c r="B258" s="15">
        <v>87372.160000000003</v>
      </c>
      <c r="C258" s="4" t="s">
        <v>12</v>
      </c>
      <c r="P258" s="1"/>
      <c r="Q258" s="1"/>
    </row>
    <row r="259" spans="1:17" ht="15" customHeight="1" x14ac:dyDescent="0.25">
      <c r="A259" s="44">
        <v>45199</v>
      </c>
      <c r="B259" s="15">
        <v>85000</v>
      </c>
      <c r="C259" s="4" t="s">
        <v>10</v>
      </c>
      <c r="P259" s="1"/>
      <c r="Q259" s="1"/>
    </row>
    <row r="260" spans="1:17" x14ac:dyDescent="0.25">
      <c r="A260" s="44">
        <v>45199</v>
      </c>
      <c r="B260" s="15">
        <v>85000</v>
      </c>
      <c r="C260" s="4" t="s">
        <v>11</v>
      </c>
      <c r="P260" s="1"/>
      <c r="Q260" s="1"/>
    </row>
    <row r="261" spans="1:17" x14ac:dyDescent="0.25">
      <c r="A261" s="44">
        <v>45199</v>
      </c>
      <c r="B261" s="15">
        <v>85936.53</v>
      </c>
      <c r="C261" s="4" t="s">
        <v>13</v>
      </c>
      <c r="P261" s="1"/>
      <c r="Q261" s="1"/>
    </row>
    <row r="262" spans="1:17" x14ac:dyDescent="0.25">
      <c r="A262" s="44">
        <v>45199</v>
      </c>
      <c r="B262" s="15">
        <v>85000.04</v>
      </c>
      <c r="C262" s="4" t="s">
        <v>9</v>
      </c>
      <c r="P262" s="1"/>
      <c r="Q262" s="1"/>
    </row>
    <row r="263" spans="1:17" x14ac:dyDescent="0.25">
      <c r="A263" s="44">
        <v>45199</v>
      </c>
      <c r="B263" s="15">
        <v>-3437.15</v>
      </c>
      <c r="C263" s="4" t="s">
        <v>8</v>
      </c>
      <c r="H263" s="16"/>
      <c r="P263" s="1"/>
      <c r="Q263" s="1"/>
    </row>
    <row r="264" spans="1:17" ht="15" customHeight="1" x14ac:dyDescent="0.25">
      <c r="A264" s="48" t="s">
        <v>46</v>
      </c>
      <c r="B264" s="49">
        <f>SUM(B258:B263)</f>
        <v>424871.57999999996</v>
      </c>
      <c r="D264" s="1" t="s">
        <v>45</v>
      </c>
      <c r="P264" s="1"/>
      <c r="Q264" s="1"/>
    </row>
    <row r="265" spans="1:17" ht="15" customHeight="1" x14ac:dyDescent="0.25">
      <c r="A265" s="16"/>
      <c r="B265" s="47"/>
      <c r="P265" s="1"/>
      <c r="Q265" s="1"/>
    </row>
    <row r="266" spans="1:17" ht="15" customHeight="1" x14ac:dyDescent="0.25">
      <c r="A266" s="16"/>
      <c r="B266" s="47"/>
      <c r="P266" s="1"/>
      <c r="Q266" s="1"/>
    </row>
    <row r="268" spans="1:17" x14ac:dyDescent="0.25">
      <c r="A268" s="11" t="s">
        <v>24</v>
      </c>
    </row>
    <row r="270" spans="1:17" ht="15" customHeight="1" x14ac:dyDescent="0.25">
      <c r="A270" s="48" t="s">
        <v>46</v>
      </c>
      <c r="B270" s="31">
        <f>SUM(B250-C250)</f>
        <v>475135.27</v>
      </c>
      <c r="D270" s="1" t="s">
        <v>47</v>
      </c>
    </row>
    <row r="271" spans="1:17" x14ac:dyDescent="0.25">
      <c r="A271" s="16"/>
    </row>
  </sheetData>
  <mergeCells count="2">
    <mergeCell ref="G1:N1"/>
    <mergeCell ref="A255:C255"/>
  </mergeCells>
  <pageMargins left="0.39374999999999999" right="0.39374999999999999" top="0.78749999999999998" bottom="0.75" header="0.51180555555555496" footer="0.51180555555555496"/>
  <pageSetup paperSize="9" firstPageNumber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Normal="100" workbookViewId="0"/>
  </sheetViews>
  <sheetFormatPr defaultColWidth="8.7109375" defaultRowHeight="15" x14ac:dyDescent="0.2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zoomScaleNormal="100" workbookViewId="0"/>
  </sheetViews>
  <sheetFormatPr defaultColWidth="8.7109375" defaultRowHeight="15" x14ac:dyDescent="0.2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SandgatePC</dc:creator>
  <dc:description/>
  <cp:lastModifiedBy>Sandgate Parish Council</cp:lastModifiedBy>
  <cp:revision>5</cp:revision>
  <cp:lastPrinted>2023-08-13T15:44:50Z</cp:lastPrinted>
  <dcterms:created xsi:type="dcterms:W3CDTF">2022-03-17T11:23:58Z</dcterms:created>
  <dcterms:modified xsi:type="dcterms:W3CDTF">2023-10-05T11:40:04Z</dcterms:modified>
  <dc:language>en-GB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